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X:\רכש 2021\מתקנים - דניאל וניצן\מכרז חדש ייעוץ הנדסי\"/>
    </mc:Choice>
  </mc:AlternateContent>
  <bookViews>
    <workbookView xWindow="0" yWindow="0" windowWidth="28800" windowHeight="11760" activeTab="4"/>
  </bookViews>
  <sheets>
    <sheet name="תנאי סף" sheetId="4" r:id="rId1"/>
    <sheet name="איכות" sheetId="2" r:id="rId2"/>
    <sheet name="ראיון אישי" sheetId="3" r:id="rId3"/>
    <sheet name="בחינת מחיר" sheetId="5" r:id="rId4"/>
    <sheet name="חישוב ציון כולל" sheetId="6" r:id="rId5"/>
  </sheets>
  <definedNames>
    <definedName name="_Ref179538436" localSheetId="0">'תנאי סף'!$C$46</definedName>
    <definedName name="_Ref256322934" localSheetId="3">'בחינת מחיר'!$A$7</definedName>
    <definedName name="_Ref288172453" localSheetId="3">'בחינת מחיר'!$A$8</definedName>
    <definedName name="_Ref296892477" localSheetId="0">'תנאי סף'!$C$10</definedName>
    <definedName name="_Ref297537502" localSheetId="0">'תנאי סף'!$C$47</definedName>
    <definedName name="_Ref299614156" localSheetId="0">'תנאי סף'!$C$15</definedName>
    <definedName name="_Ref370930661" localSheetId="0">'תנאי סף'!$C$8</definedName>
    <definedName name="_Ref373241086" localSheetId="0">'תנאי סף'!$C$11</definedName>
    <definedName name="_Ref381015046" localSheetId="0">'תנאי סף'!#REF!</definedName>
    <definedName name="_Ref397199965" localSheetId="0">'תנאי סף'!$C$9</definedName>
    <definedName name="_Ref399016160" localSheetId="0">'תנאי סף'!#REF!</definedName>
    <definedName name="_Ref404259197" localSheetId="0">'תנאי סף'!#REF!</definedName>
    <definedName name="_Ref445211817" localSheetId="0">'תנאי סף'!$C$12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7" i="6" l="1"/>
  <c r="O7" i="2"/>
  <c r="O6" i="2"/>
  <c r="O5" i="2"/>
  <c r="O4" i="2"/>
  <c r="L7" i="2"/>
  <c r="L6" i="2"/>
  <c r="L5" i="2"/>
  <c r="L4" i="2"/>
  <c r="G7" i="2"/>
  <c r="G6" i="2"/>
  <c r="G5" i="2"/>
  <c r="G4" i="2"/>
  <c r="H10" i="3"/>
  <c r="O8" i="2" s="1"/>
  <c r="F10" i="3"/>
  <c r="D10" i="3"/>
  <c r="E6" i="6" l="1"/>
  <c r="E5" i="6"/>
  <c r="E3" i="5"/>
  <c r="D3" i="5" l="1"/>
  <c r="C3" i="5"/>
  <c r="D6" i="6" l="1"/>
  <c r="C6" i="6"/>
  <c r="L8" i="2" l="1"/>
  <c r="G8" i="2"/>
  <c r="D9" i="2"/>
  <c r="M9" i="2" l="1"/>
  <c r="M11" i="2" s="1"/>
  <c r="J9" i="2"/>
  <c r="J11" i="2" s="1"/>
  <c r="E9" i="2"/>
  <c r="C5" i="6" s="1"/>
  <c r="B7" i="6"/>
  <c r="M10" i="2" l="1"/>
  <c r="C7" i="6"/>
  <c r="D5" i="6"/>
  <c r="J10" i="2"/>
  <c r="D7" i="6" l="1"/>
  <c r="C10" i="3" l="1"/>
  <c r="H2" i="2" l="1"/>
  <c r="H9" i="2" l="1"/>
  <c r="H11" i="2" s="1"/>
  <c r="E11" i="2" l="1"/>
  <c r="H10" i="2"/>
  <c r="E10" i="2" l="1"/>
</calcChain>
</file>

<file path=xl/comments1.xml><?xml version="1.0" encoding="utf-8"?>
<comments xmlns="http://schemas.openxmlformats.org/spreadsheetml/2006/main">
  <authors>
    <author>Adi Rechtman</author>
  </authors>
  <commentList>
    <comment ref="B4" authorId="0" shapeId="0">
      <text>
        <r>
          <rPr>
            <b/>
            <sz val="9"/>
            <color indexed="81"/>
            <rFont val="Tahoma"/>
            <family val="2"/>
          </rPr>
          <t>Adi Rechtman:</t>
        </r>
        <r>
          <rPr>
            <sz val="9"/>
            <color indexed="81"/>
            <rFont val="Tahoma"/>
            <family val="2"/>
          </rPr>
          <t xml:space="preserve">
לעניין סעיף זה - "מבני ציבור": 
מוסדות חינוך, לרבות: בתי ספר, מועדוני נוער או מתנ"סים.
מוסדות  תרבות, לרבות: קונסרבטוריונים, אולמות מופעים  וספריות. 
מוסדות ספורט, לרבות: אולמות ספורט, מגרשי ספורט, בריכות שחיה ועוד.
תשתיות ציבור חיצוניות, לרבות: גנים ופארקים ציבוריים וכדומה.
כמו כן, ילקחו בחשבון: בתי מלון, בתי אבות, בנקים, בתי חולים, מרכזים רפואיים, מבני משרדים, מרכזי מסחר, קניונים.
לא יילקחו בחשבון פרויקטים של תשתיות פיתוח, סלילת כבישים וגשרים ומבני מגורים פרטיים.
</t>
        </r>
      </text>
    </comment>
  </commentList>
</comments>
</file>

<file path=xl/sharedStrings.xml><?xml version="1.0" encoding="utf-8"?>
<sst xmlns="http://schemas.openxmlformats.org/spreadsheetml/2006/main" count="145" uniqueCount="122">
  <si>
    <t>מס' סעיף:</t>
  </si>
  <si>
    <t>שם המציע:</t>
  </si>
  <si>
    <t>קריטריון:</t>
  </si>
  <si>
    <t>מס"ד:</t>
  </si>
  <si>
    <t>משקל בציון האיכות</t>
  </si>
  <si>
    <t>נימוק / ציון גלם</t>
  </si>
  <si>
    <t>ציון כולל לפרמטר</t>
  </si>
  <si>
    <t>מראיינים מטעם המשרד:</t>
  </si>
  <si>
    <t>משקל</t>
  </si>
  <si>
    <t xml:space="preserve">ציון </t>
  </si>
  <si>
    <t>נימוק</t>
  </si>
  <si>
    <t>פרמטרים (ציון מ 1-10)</t>
  </si>
  <si>
    <t>ראיון עם נציגי המציע והיועץ המוצע</t>
  </si>
  <si>
    <t>ציון כולל בראיון</t>
  </si>
  <si>
    <t>מעבר סף איכות</t>
  </si>
  <si>
    <t>מעבר סף איכות מינמאלי</t>
  </si>
  <si>
    <t>מס' הצעה</t>
  </si>
  <si>
    <t>ח.פ./ת"ז</t>
  </si>
  <si>
    <t>שם איש הקשר:</t>
  </si>
  <si>
    <t>טלפון:</t>
  </si>
  <si>
    <t>הנבדק</t>
  </si>
  <si>
    <t>מס' סעיף</t>
  </si>
  <si>
    <t>כתובת דוא"ל:</t>
  </si>
  <si>
    <t>תנאי סף מנהליים</t>
  </si>
  <si>
    <t>המציע</t>
  </si>
  <si>
    <t>המציע הינו גוף משפטי מאוגד הרשום ברשם רשמי בישראל.</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</si>
  <si>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</si>
  <si>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תנאי סף מקצועיים</t>
  </si>
  <si>
    <t xml:space="preserve">המציע </t>
  </si>
  <si>
    <t>מנהל הפרויקט</t>
  </si>
  <si>
    <t xml:space="preserve">עומד בכל תנאי-הסף </t>
  </si>
  <si>
    <t>סעיף:</t>
  </si>
  <si>
    <t>מסמכים נדרשים להוכחת עמידה בתנאי הסף</t>
  </si>
  <si>
    <t>אם המציע הוא תאגיד, יצורף בנוסף אישור עו"ד או רו"ח על היות החתומים בשמו על מסמכי המכרז רשאים לחייב את המציע בחתימתם.</t>
  </si>
  <si>
    <t>תצהיר בדבר היעדר הרשעות לפי חוק עובדים זרים וחוק שכר מינימום חתום ע"י עו"ד (נספח ב'7).</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</si>
  <si>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</si>
  <si>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</si>
  <si>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הפעלת הליגה למקומות עבודה מעל 30 שנה. בענפי ספורט שונים בפריסה של מעל 3 מחוזות</t>
  </si>
  <si>
    <t>5.1.1</t>
  </si>
  <si>
    <t>5.1.2</t>
  </si>
  <si>
    <t>5.1.3</t>
  </si>
  <si>
    <t>5.1.4</t>
  </si>
  <si>
    <t>5.1.5</t>
  </si>
  <si>
    <t>5.1.6</t>
  </si>
  <si>
    <t>5.2.1</t>
  </si>
  <si>
    <t>5.2.2</t>
  </si>
  <si>
    <t>5.2.3</t>
  </si>
  <si>
    <t>העתק תעודת עוסק מורשה והעתק של תעודת התאגדות (לפי העניין וסוג התאגדותו המשפטית של המציע) מאושר/ים על ידי עו"ד, לצורך הוכחת העמידה בתנאי הסף שבסעיף ‎5.1.1 לעיל. אם המציע הוא עמותה, עליו להעביר בנוסף לכך אישור ניהול תקין מטעם רשם העמותות, תקף למועד הגשת ההצעה.</t>
  </si>
  <si>
    <t xml:space="preserve">אישורים לפי חוק עסקאות גופים ציבוריים, בדבר ניהול פנקסי חשבונות ורשומות, כשהוא תקף, להוכחת העמידה בתנאי הסף שבסעיף ‎‎5.1.2 לעיל. </t>
  </si>
  <si>
    <t xml:space="preserve">לצורך הוכחת עמידה בתנאי הסף שבסעיף ‎5.1.4 לעיל, המציע יציג נסח חברה/שותפות עדכני מרשות התאגידים הניתן להפקה דרך אתר האינטרנט של רשות התאגידים, שכתובתו: Taagidim.justice.gov.il בלחיצה על הכותרת "הפקת נסח חברה". </t>
  </si>
  <si>
    <t>ערבות בנקאית להבטחת קיום תנאי המכרז, לצורך הוכחת עמידה בתנאי הסף המפורט בסעיף ‎5.1.6 לעיל, בנוסח נספח ב'5.</t>
  </si>
  <si>
    <t xml:space="preserve"> התחייבות ואישור המציע לקיום החקיקה בתחום העסקת עובדים חתומה ע"י עו"ד (נספח ב'8).</t>
  </si>
  <si>
    <t xml:space="preserve"> הצהרה על שימוש בתוכנות מקוריות (נספח ב'9)</t>
  </si>
  <si>
    <t xml:space="preserve"> הצעת מחיר מלאה וחתומה (נספח ב'11)</t>
  </si>
  <si>
    <t>9.6.1</t>
  </si>
  <si>
    <t>9.6.2</t>
  </si>
  <si>
    <t>9.6.3</t>
  </si>
  <si>
    <t>ראיון אישי</t>
  </si>
  <si>
    <t>אין הערת עסק חי בדוחות הכספיים המבוקרים האחרונים הקיימים של הגוף .</t>
  </si>
  <si>
    <t>מנהל הפרויקט המוצע מטעמו, הינו מהנדס, בעל תואר אקדמי, רשום בפנקס המהנדסים והאדריכלים, בעל ניסיון מוכח בניהול תכנון, ניהול ופיקוח על ביצוע פרויקטים בתחום הספורט במהלך חמש השנים האחרונות, במהלכן ביצע עבודות ניהול תכנון ופיקוח כאמור להלן במצטבר:</t>
  </si>
  <si>
    <t xml:space="preserve">אולם ספורט רב תכליתי 1500 מטר ומעלה, ומעל ל- 400 מקומות. </t>
  </si>
  <si>
    <t xml:space="preserve"> 2 מגרשי כדורגל לפחות, בעלי 350 מקומות ומעלה המתאים למשחקי כדורגל באחת מהליגות השונות (כולל נוער) לפי דרישות ההתאחדות לכדורגל בישראל. </t>
  </si>
  <si>
    <t>2 מתקני ספורט נוספים לפחות בשתי קטגוריות שונות כמפורט: מגרשי טניס / בריכות שחייה 25 מ' לפחות / מגרש אתלטיקה / מתקן ספורט לענפי ספורט המוכרים.</t>
  </si>
  <si>
    <t xml:space="preserve"> לצורך הוכחת עמידתו בתנאי הסף המפורט בסעיף ‎5.2.1 לעיל, המציע יצרף הצהרה, בנוסח הנדרש בנספח ב'4.</t>
  </si>
  <si>
    <t>לצורך הוכחת עמידתו בתנאי הסף המפורט בסעיף ‎5.2.2 לעיל, המציע יצרף הצהרה, בנוסח הנדרש בנספח ב'4.</t>
  </si>
  <si>
    <t xml:space="preserve"> לצורך הוכחת עמידתו בתנאי הסף המפורט בסעיף ‎5.2.3 לעיל, המציע יספק פרטים אודות ניסיונו. הפרטים יסופקו בהתאם לנדרש בנספח ב'2 למסמכי המכרז.</t>
  </si>
  <si>
    <t>לצורך הוכחת עמידתו בתנאי הסף המפורט בסעיף ‎5.3.1 לעיל, המציע יספק פרטים אודות ניסיונו של מנהל הפרויקט המוצע מטעמו, לרבות אסמכתאות, הפרטים יסופקו בהתאם לנדרש בנספח ב'3 למסמכי המכרז.</t>
  </si>
  <si>
    <t>ציון מחיר</t>
  </si>
  <si>
    <t>מרכיב</t>
  </si>
  <si>
    <t>אחוז הנחה מתעריף חשכ"ל</t>
  </si>
  <si>
    <t>המציע הינו משרד מהנדסים המעסיק תחתיו לפחות 6 מהנדסים ו/או הנדסאים מתחומי ההנדסה האזרחית.</t>
  </si>
  <si>
    <t>5.3.1</t>
  </si>
  <si>
    <t>5.3.1.1</t>
  </si>
  <si>
    <t>5.3.1.2</t>
  </si>
  <si>
    <t>5.3.1.3</t>
  </si>
  <si>
    <r>
      <rPr>
        <b/>
        <sz val="12"/>
        <rFont val="David"/>
        <family val="2"/>
      </rPr>
      <t xml:space="preserve">כמות מועסקים במציע 
</t>
    </r>
    <r>
      <rPr>
        <sz val="12"/>
        <rFont val="David"/>
        <family val="2"/>
      </rPr>
      <t xml:space="preserve">הניקוד יינתן עבור כל מהנדס או הנדסאי מתחומי ההנדסה האזרחית המועסקים במציע מעבר ל 6 כנדרש בתנאי סף 5.2.2.
עבור כל מועסק כאמור, ניקוד המציע ב 2 נקודות ועד ניקוד מצטבר מקסימלי של 10 נקודות.
</t>
    </r>
  </si>
  <si>
    <t>9.6.4</t>
  </si>
  <si>
    <t>9.6.5</t>
  </si>
  <si>
    <r>
      <t xml:space="preserve">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 המשרד רשאי לפסול מציעים שיעלה בהם חשש לניגוד עניינים כאמור, לפי שיקול דעתו הבלעדי.
</t>
    </r>
    <r>
      <rPr>
        <b/>
        <sz val="12"/>
        <color theme="1"/>
        <rFont val="David"/>
        <family val="2"/>
      </rPr>
      <t>המשרד רשאי לפסול מציעים שיעלה בהם חשש לניגוד עניינים כאמור, לפי שיקול דעתו הבלעדי.</t>
    </r>
  </si>
  <si>
    <t>חוברת הצעה מלאה וחתומה כנדרש בסעיף 7.</t>
  </si>
  <si>
    <t>אישור רואה חשבון כי למציע אין אזהרת "עסק חי", להוכחת תנאי הסף ‎5.1.5 לעיל. האישור יוגש בהתאם לנדרש בנספח ב'6 למסמכי המכרז.</t>
  </si>
  <si>
    <t>רשימת הפרטים בהצעת המציע, שהמציע מעוניין שיהיו חסויים במידה והוא יזכה, על פי האמור בסעיף ‎17 לפרק זה.</t>
  </si>
  <si>
    <t>משרד התרבות והספורט רשאי לפסול הצעות אשר לא יצורפו אליהם המסמכים הנ"ל.</t>
  </si>
  <si>
    <t xml:space="preserve">חישוב הציון הכולל (מחיר ואיכות) ודירוג ההצעות </t>
  </si>
  <si>
    <t>ציון כולל (איכות + ראיונות + מחיר)</t>
  </si>
  <si>
    <t xml:space="preserve">9.7 חישוב ציון המחיר </t>
  </si>
  <si>
    <t>9.6 בדיקת איכות ההצעות + ראיונות</t>
  </si>
  <si>
    <r>
      <rPr>
        <sz val="7"/>
        <color theme="1"/>
        <rFont val="Times New Roman"/>
        <family val="1"/>
      </rPr>
      <t xml:space="preserve"> </t>
    </r>
    <r>
      <rPr>
        <sz val="12"/>
        <color theme="1"/>
        <rFont val="David"/>
        <family val="2"/>
      </rPr>
      <t>עבור הצעות שעמדו בתנאי הסף ובסף האיכות – כהגדרתו לעיל בסעיף ‎9.6, יחושב ציון מחיר כמפורט בזאת:</t>
    </r>
  </si>
  <si>
    <r>
      <rPr>
        <sz val="7"/>
        <color theme="1"/>
        <rFont val="Times New Roman"/>
        <family val="1"/>
      </rPr>
      <t xml:space="preserve"> </t>
    </r>
    <r>
      <rPr>
        <b/>
        <u/>
        <sz val="12"/>
        <color theme="1"/>
        <rFont val="David"/>
        <family val="2"/>
      </rPr>
      <t>שלב ג': חישוב ציון המחיר</t>
    </r>
    <r>
      <rPr>
        <b/>
        <sz val="12"/>
        <color theme="1"/>
        <rFont val="David"/>
        <family val="2"/>
      </rPr>
      <t xml:space="preserve"> (40%)</t>
    </r>
  </si>
  <si>
    <t>9.6.5.1. התרשמות מניסיון המציע ו/או מנהל הפרויקט בביצוע פרויקטים שמהותם ייעוץ הנדסי (10%)</t>
  </si>
  <si>
    <t>9.6.5.2. רמתו האישית והמקצועית של מנהל הפרויקט והיכרותו עם עולם מתקני הספורט (10%).</t>
  </si>
  <si>
    <t>9.6.5.3. התרשמות נציגי המשרד מהבנת פרטי הפרויקט ואת מורכבותו, היכרותם עם אופי וצרכי המשרד, והתרשמות ממחויבותם להפעלת הפרויקט (10%).</t>
  </si>
  <si>
    <t>סיוע בחישוב ציון המחיר ע"פ ההוראות במכרז:</t>
  </si>
  <si>
    <t>פרופיל מציע הכולל פירוט מלא של מבנה הבעלות של המציע בצירוף עץ שליטה מלא, ובו יפורטו כל בעלי עניין ובעלי שליטה, שותפויות ומחזיקים במניות</t>
  </si>
  <si>
    <t>ציון גלם</t>
  </si>
  <si>
    <t>מנהל הפרויקט המוצע:</t>
  </si>
  <si>
    <t xml:space="preserve">נכחו בראיון </t>
  </si>
  <si>
    <t>מציע מס' 2</t>
  </si>
  <si>
    <t>המציע בעל מחזור כספי שנתי ממוצע בסך של 3,000,000 ₪ לפחות, בשנים 2017-2019 מפעילות ניהול תכנון הנדסי / ניהול ופיקוח הנדסי.</t>
  </si>
  <si>
    <t>5.2.3.1</t>
  </si>
  <si>
    <t>5.2.3.2</t>
  </si>
  <si>
    <t>5.2.3.3</t>
  </si>
  <si>
    <t>5.2.3.4</t>
  </si>
  <si>
    <t>5.2.3.5</t>
  </si>
  <si>
    <r>
      <rPr>
        <sz val="12"/>
        <color theme="1"/>
        <rFont val="David"/>
        <family val="2"/>
      </rPr>
      <t xml:space="preserve">לפחות ל- </t>
    </r>
    <r>
      <rPr>
        <b/>
        <u/>
        <sz val="12"/>
        <color theme="1"/>
        <rFont val="David"/>
        <family val="2"/>
      </rPr>
      <t>25  מבני ציבור</t>
    </r>
    <r>
      <rPr>
        <sz val="12"/>
        <color theme="1"/>
        <rFont val="David"/>
        <family val="2"/>
      </rPr>
      <t xml:space="preserve"> העומדים בכל הדרישות הבאות:</t>
    </r>
  </si>
  <si>
    <t>מבני הציבור קיבלו טופס 4 בתקופה בחמש השנים האחרונות (2016-2020)</t>
  </si>
  <si>
    <r>
      <rPr>
        <sz val="7"/>
        <color theme="1"/>
        <rFont val="Times New Roman"/>
        <family val="1"/>
      </rPr>
      <t xml:space="preserve"> </t>
    </r>
    <r>
      <rPr>
        <sz val="12"/>
        <color theme="1"/>
        <rFont val="David"/>
        <family val="2"/>
      </rPr>
      <t>המציע ליווה את הפרויקט מתחילתו ועד סופו.</t>
    </r>
  </si>
  <si>
    <r>
      <rPr>
        <sz val="7"/>
        <color theme="1"/>
        <rFont val="Times New Roman"/>
        <family val="1"/>
      </rPr>
      <t xml:space="preserve"> </t>
    </r>
    <r>
      <rPr>
        <sz val="12"/>
        <color theme="1"/>
        <rFont val="David"/>
        <family val="2"/>
      </rPr>
      <t>לפחות 10 מבני ציבור הם בשטח שאינו פחות מ-1,000 מ"ר.</t>
    </r>
  </si>
  <si>
    <r>
      <rPr>
        <sz val="7"/>
        <color theme="1"/>
        <rFont val="Times New Roman"/>
        <family val="1"/>
      </rPr>
      <t xml:space="preserve"> </t>
    </r>
    <r>
      <rPr>
        <sz val="12"/>
        <color theme="1"/>
        <rFont val="David"/>
        <family val="2"/>
      </rPr>
      <t>לפחות 2 מבני ציבור הם בשטח שאינו פחות מ-2,500 מ"ר.</t>
    </r>
  </si>
  <si>
    <t xml:space="preserve">מציע מס' 1 </t>
  </si>
  <si>
    <t xml:space="preserve">שם המציע: </t>
  </si>
  <si>
    <r>
      <rPr>
        <b/>
        <sz val="12"/>
        <rFont val="David"/>
        <family val="2"/>
      </rPr>
      <t xml:space="preserve"> ניסיון מנהל הפרויקט המוצע בניהול ופיקוח על ביצוע פרוייקטים  </t>
    </r>
    <r>
      <rPr>
        <sz val="12"/>
        <rFont val="David"/>
        <family val="2"/>
      </rPr>
      <t xml:space="preserve">
ייבחן ניסיון מנהל הפרויקט בניהול תכנון, ניהול ופיקוח על ביצוע פרויקטים בתחום הספורט במהלך חמש השנים האחרונות, במהלכן ביצע עבודות ניהול תכנון, ניהול ופיקוח וביצוע.
עבור כל פרויקט בתחום הנ"ל, שהיקפו 500,000 ₪ ומעלה, יינתנו 5 נק'  ועד למקסימום של 30 נקודות.
</t>
    </r>
  </si>
  <si>
    <t xml:space="preserve">100X (1-15%)/(1-20%) = 94.1 </t>
  </si>
  <si>
    <r>
      <rPr>
        <sz val="7"/>
        <color theme="1"/>
        <rFont val="Times New Roman"/>
        <family val="1"/>
      </rPr>
      <t xml:space="preserve"> </t>
    </r>
    <r>
      <rPr>
        <b/>
        <sz val="12"/>
        <color theme="1"/>
        <rFont val="David"/>
        <family val="2"/>
      </rPr>
      <t>בנק שעות שנתי</t>
    </r>
    <r>
      <rPr>
        <sz val="12"/>
        <color theme="1"/>
        <rFont val="David"/>
        <family val="2"/>
      </rPr>
      <t xml:space="preserve"> – המציע שהציע את אחוז ההנחה הגבוה ביותר, ינוקד ב 100 נקודות, יתר המציעים ינוקדו באופן יחסי אליו.</t>
    </r>
  </si>
  <si>
    <r>
      <t>לדוגמא:</t>
    </r>
    <r>
      <rPr>
        <i/>
        <sz val="11"/>
        <color theme="1"/>
        <rFont val="David"/>
        <family val="2"/>
      </rPr>
      <t xml:space="preserve"> שני מציעים ניגשו למכרז, מציע א' הציע הנחה של 20% בעוד שמציע ב' הציע הנחה של 15%, במקרה כאמור, ינוקד מציע א' ב- 100 נקודות ומציע ב' ינוקד באופן יחסי אליו, כלומר ב- 94.1 נקודות, על פי החישוב הבא: </t>
    </r>
  </si>
  <si>
    <t>מציע מס' 3</t>
  </si>
  <si>
    <r>
      <t xml:space="preserve">ערבות הצעה - על המציע לצרף להצעתו ערבות בנקאית לא צמודה, בלתי מותנית וברת חילוט ע"ס של 40,000 ₪ על שם המציע שתהא בתוקף עד למועד שצוין בסעיף 3 במכרז וע"פ הנוסח האמור בנספח ב'5. ערבות זו תוחזר למציעים שלא יזכו במכרז. המציע שיזכה במכרז יחליף ערבות זו בערבות לביצוע החוזה כנדרש להלן. 
</t>
    </r>
    <r>
      <rPr>
        <b/>
        <sz val="12"/>
        <color theme="1"/>
        <rFont val="David"/>
        <family val="2"/>
      </rPr>
      <t>הצעה שתכלול ערבות אשר אינה עומדת בדרישה של סכום הערבות ו/או תוקף ו/או נוסח תואם תיפסל על הסף.</t>
    </r>
  </si>
  <si>
    <t>אם המציע הוא תאגיד - במועד הגשת ההצעה המציע אינו בעל חובות אגרה שנתית לרשות התאגידים בגין שנת 2020 או מוקדם מכך. כמו כן, המציע אינו מוגדר כ"חברה מפרת חוק" ולא נשלחה אליו התראה לפני רישום כ"חברה מפרת חוק" כאמור בסעיף 362א' לחוק החברות, התשנ"ט 1999.</t>
  </si>
  <si>
    <t xml:space="preserve">סה"כ </t>
  </si>
  <si>
    <r>
      <rPr>
        <b/>
        <sz val="12"/>
        <rFont val="David"/>
        <family val="2"/>
      </rPr>
      <t xml:space="preserve">ניסיון המציע בהכנת פרוגרמות או מפרטים טכניים למבני הציבור </t>
    </r>
    <r>
      <rPr>
        <sz val="12"/>
        <rFont val="David"/>
        <family val="2"/>
      </rPr>
      <t xml:space="preserve">
ייבחן ניסיון המציע  בהכנת פרוגרמות או תיקי מוצר למתקני ספורט נבחרים בחמש השנים האחרונות.
הניקוד יינתן עבור פרוגרמה או תיק מוצר למתקן ספורט שיוצג, על פי החלוקה הבאה:
</t>
    </r>
    <r>
      <rPr>
        <b/>
        <sz val="12"/>
        <rFont val="David"/>
        <family val="2"/>
      </rPr>
      <t xml:space="preserve">מתקן    </t>
    </r>
    <r>
      <rPr>
        <sz val="12"/>
        <rFont val="David"/>
        <family val="2"/>
      </rPr>
      <t xml:space="preserve">                                </t>
    </r>
    <r>
      <rPr>
        <b/>
        <sz val="12"/>
        <rFont val="David"/>
        <family val="2"/>
      </rPr>
      <t>ניקוד</t>
    </r>
    <r>
      <rPr>
        <sz val="12"/>
        <rFont val="David"/>
        <family val="2"/>
      </rPr>
      <t xml:space="preserve">
מתקן ספורט                            5  נק'
מתקן חינוך או תרבות                 4 נק'
תשתיות ציבוריות פתוחות             2 נק
אחר                                       1 נק'        
ועד ניקוד מצטבר מקסימלי של 20 נקודות.</t>
    </r>
  </si>
  <si>
    <t xml:space="preserve">	המציע הינו בעל ניסיון מוכח בניהול תכנון, ניהול ופיקוח מבני ציבור במהלך חמש השנים האחרונות במהלכן ביצע עבודות ניהול תכנון ופיקוח כאמור להלן במצטבר:</t>
  </si>
  <si>
    <r>
      <rPr>
        <b/>
        <sz val="12"/>
        <rFont val="David"/>
        <family val="2"/>
      </rPr>
      <t>ניסיון המציע בניהול ופיקוח על ביצוע פרויקטי בינוי של מבני ציבור</t>
    </r>
    <r>
      <rPr>
        <sz val="12"/>
        <rFont val="David"/>
        <family val="2"/>
      </rPr>
      <t xml:space="preserve">
ייבחן ניסיון המציע בניהול תכנון, ניהול ופיקוח על ביצוע פרויקטי בינוי של מבני ציבור במהלך חמש השנים האחרונות, במהלכן ביצע עבודות ניהול תכנון, ניהול ופיקוח וביצוע לרבות אישור תכניות של המציע להיתר, אישור אבני דרך לטובת ביצוע תשלומים, פיקוח ובקרה על ביצוע הפרויקטים בהתאם לפרוגרמות ומפרטים הטכניים ועמידה בדרישות חוק התכנון והבניה.
עבור כל פרויקט בתחום הנ"ל, מעבר לתנאי הסף 5.2.3.1 (25 מבנים ציבוריים) שהיקפו 1,000,000 ₪ ומעלה, יינתנו 3 נק'  ועד למקסימום של 15 נקודות.</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</si>
</sst>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0.0"/>
    <numFmt numFmtId="165" formatCode="_ * #,##0_ ;_ * \-#,##0_ ;_ * &quot;-&quot;??_ ;_ @_ "/>
  </numFmts>
  <fonts count="32">
    <font>
      <sz val="11"/>
      <color theme="1"/>
      <name val="Arial"/>
      <family val="2"/>
      <charset val="177"/>
      <scheme val="minor"/>
    </font>
    <font>
      <sz val="11"/>
      <color theme="1"/>
      <name val="Arial"/>
      <family val="2"/>
      <charset val="177"/>
      <scheme val="minor"/>
    </font>
    <font>
      <b/>
      <sz val="11"/>
      <color theme="1"/>
      <name val="Arial"/>
      <family val="2"/>
      <charset val="177"/>
      <scheme val="minor"/>
    </font>
    <font>
      <b/>
      <sz val="12"/>
      <name val="David"/>
      <family val="2"/>
      <charset val="177"/>
    </font>
    <font>
      <b/>
      <sz val="14"/>
      <name val="David"/>
      <family val="2"/>
      <charset val="177"/>
    </font>
    <font>
      <sz val="12"/>
      <name val="David"/>
      <family val="2"/>
      <charset val="177"/>
    </font>
    <font>
      <sz val="12"/>
      <name val="David"/>
      <family val="2"/>
    </font>
    <font>
      <b/>
      <sz val="16"/>
      <color theme="0"/>
      <name val="David"/>
      <family val="2"/>
      <charset val="177"/>
    </font>
    <font>
      <b/>
      <sz val="12"/>
      <name val="David"/>
      <family val="2"/>
    </font>
    <font>
      <b/>
      <sz val="11"/>
      <color theme="1"/>
      <name val="David"/>
      <family val="2"/>
    </font>
    <font>
      <b/>
      <sz val="12"/>
      <color theme="1"/>
      <name val="David"/>
      <family val="2"/>
    </font>
    <font>
      <sz val="12"/>
      <color theme="1"/>
      <name val="David"/>
      <family val="2"/>
    </font>
    <font>
      <u/>
      <sz val="11"/>
      <color theme="10"/>
      <name val="Arial"/>
      <family val="2"/>
      <charset val="177"/>
      <scheme val="minor"/>
    </font>
    <font>
      <b/>
      <sz val="12"/>
      <color theme="0"/>
      <name val="David"/>
      <family val="2"/>
    </font>
    <font>
      <sz val="11"/>
      <color theme="1"/>
      <name val="Arial"/>
      <family val="2"/>
      <scheme val="minor"/>
    </font>
    <font>
      <b/>
      <sz val="12"/>
      <color rgb="FFFFFFFF"/>
      <name val="David"/>
      <family val="2"/>
      <charset val="177"/>
    </font>
    <font>
      <sz val="11"/>
      <color theme="1"/>
      <name val="Calibri"/>
      <family val="2"/>
    </font>
    <font>
      <b/>
      <sz val="11"/>
      <color theme="1"/>
      <name val="Calibri"/>
      <family val="2"/>
    </font>
    <font>
      <sz val="7"/>
      <color theme="1"/>
      <name val="Times New Roman"/>
      <family val="1"/>
    </font>
    <font>
      <b/>
      <u/>
      <sz val="12"/>
      <color theme="1"/>
      <name val="David"/>
      <family val="2"/>
    </font>
    <font>
      <i/>
      <u/>
      <sz val="11"/>
      <color theme="1"/>
      <name val="David"/>
      <family val="2"/>
    </font>
    <font>
      <i/>
      <sz val="11"/>
      <color theme="1"/>
      <name val="David"/>
      <family val="2"/>
    </font>
    <font>
      <b/>
      <sz val="12"/>
      <color rgb="FFFF0000"/>
      <name val="David"/>
      <family val="2"/>
    </font>
    <font>
      <b/>
      <sz val="12"/>
      <color rgb="FF000000"/>
      <name val="David"/>
      <family val="2"/>
    </font>
    <font>
      <sz val="11"/>
      <color theme="1"/>
      <name val="David"/>
      <family val="2"/>
    </font>
    <font>
      <sz val="14"/>
      <color theme="1"/>
      <name val="David"/>
      <family val="2"/>
    </font>
    <font>
      <b/>
      <sz val="11"/>
      <name val="David"/>
      <family val="2"/>
    </font>
    <font>
      <sz val="9"/>
      <color indexed="81"/>
      <name val="Tahoma"/>
      <family val="2"/>
    </font>
    <font>
      <b/>
      <sz val="9"/>
      <color indexed="81"/>
      <name val="Tahoma"/>
      <family val="2"/>
    </font>
    <font>
      <b/>
      <sz val="14"/>
      <color theme="1"/>
      <name val="David"/>
      <family val="2"/>
    </font>
    <font>
      <sz val="12"/>
      <color theme="1"/>
      <name val="David"/>
      <family val="1"/>
    </font>
    <font>
      <b/>
      <sz val="14"/>
      <color theme="1"/>
      <name val="David"/>
      <charset val="177"/>
    </font>
  </fonts>
  <fills count="2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1" tint="0.249977111117893"/>
        <bgColor indexed="64"/>
      </patternFill>
    </fill>
    <fill>
      <patternFill patternType="solid">
        <fgColor rgb="FF92CDDC"/>
        <bgColor rgb="FF000000"/>
      </patternFill>
    </fill>
    <fill>
      <patternFill patternType="solid">
        <fgColor rgb="FFB7DEE8"/>
        <bgColor rgb="FF000000"/>
      </patternFill>
    </fill>
    <fill>
      <patternFill patternType="solid">
        <fgColor rgb="FFDAEEF3"/>
        <bgColor rgb="FF000000"/>
      </patternFill>
    </fill>
    <fill>
      <patternFill patternType="solid">
        <fgColor rgb="FFE4DFEC"/>
        <bgColor rgb="FF000000"/>
      </patternFill>
    </fill>
    <fill>
      <patternFill patternType="solid">
        <fgColor rgb="FFFDE9D9"/>
        <bgColor rgb="FF000000"/>
      </patternFill>
    </fill>
    <fill>
      <patternFill patternType="solid">
        <fgColor theme="3" tint="0.39997558519241921"/>
        <bgColor rgb="FF000000"/>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
      <patternFill patternType="solid">
        <fgColor rgb="FF5B9BD5"/>
        <bgColor indexed="64"/>
      </patternFill>
    </fill>
    <fill>
      <patternFill patternType="solid">
        <fgColor theme="4" tint="0.39997558519241921"/>
        <bgColor indexed="64"/>
      </patternFill>
    </fill>
  </fills>
  <borders count="62">
    <border>
      <left/>
      <right/>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s>
  <cellStyleXfs count="5">
    <xf numFmtId="0" fontId="0" fillId="0" borderId="0"/>
    <xf numFmtId="9" fontId="1" fillId="0" borderId="0" applyFont="0" applyFill="0" applyBorder="0" applyAlignment="0" applyProtection="0"/>
    <xf numFmtId="0" fontId="12" fillId="0" borderId="0" applyNumberFormat="0" applyFill="0" applyBorder="0" applyAlignment="0" applyProtection="0"/>
    <xf numFmtId="43" fontId="1" fillId="0" borderId="0" applyFont="0" applyFill="0" applyBorder="0" applyAlignment="0" applyProtection="0"/>
    <xf numFmtId="0" fontId="14" fillId="0" borderId="0"/>
  </cellStyleXfs>
  <cellXfs count="192">
    <xf numFmtId="0" fontId="0" fillId="0" borderId="0" xfId="0"/>
    <xf numFmtId="0" fontId="3" fillId="5" borderId="1" xfId="0" applyFont="1" applyFill="1" applyBorder="1" applyAlignment="1" applyProtection="1">
      <alignment horizontal="center" vertical="center" wrapText="1" readingOrder="2"/>
      <protection hidden="1"/>
    </xf>
    <xf numFmtId="0" fontId="3" fillId="5" borderId="3" xfId="0" applyFont="1" applyFill="1" applyBorder="1" applyAlignment="1" applyProtection="1">
      <alignment horizontal="center" vertical="center" wrapText="1" readingOrder="2"/>
      <protection hidden="1"/>
    </xf>
    <xf numFmtId="0" fontId="3" fillId="4" borderId="4" xfId="0" applyFont="1" applyFill="1" applyBorder="1" applyAlignment="1" applyProtection="1">
      <alignment horizontal="center" vertical="center" wrapText="1" readingOrder="2"/>
      <protection hidden="1"/>
    </xf>
    <xf numFmtId="9" fontId="3" fillId="3" borderId="21" xfId="1" applyFont="1" applyFill="1" applyBorder="1" applyAlignment="1" applyProtection="1">
      <alignment horizontal="center" vertical="center" wrapText="1" readingOrder="2"/>
      <protection hidden="1"/>
    </xf>
    <xf numFmtId="164" fontId="3" fillId="2" borderId="22" xfId="0" applyNumberFormat="1" applyFont="1" applyFill="1" applyBorder="1" applyAlignment="1" applyProtection="1">
      <alignment horizontal="center" vertical="center" wrapText="1" readingOrder="2"/>
      <protection hidden="1"/>
    </xf>
    <xf numFmtId="9" fontId="7" fillId="10" borderId="6" xfId="1" applyFont="1" applyFill="1" applyBorder="1" applyAlignment="1" applyProtection="1">
      <alignment horizontal="center" vertical="center" wrapText="1" readingOrder="2"/>
      <protection hidden="1"/>
    </xf>
    <xf numFmtId="0" fontId="4" fillId="8" borderId="4" xfId="0" applyFont="1" applyFill="1" applyBorder="1" applyAlignment="1" applyProtection="1">
      <alignment horizontal="center" vertical="center" wrapText="1" readingOrder="2"/>
      <protection hidden="1"/>
    </xf>
    <xf numFmtId="1" fontId="2" fillId="8" borderId="6" xfId="1" applyNumberFormat="1" applyFont="1" applyFill="1" applyBorder="1" applyAlignment="1">
      <alignment horizontal="center" vertical="center"/>
    </xf>
    <xf numFmtId="1" fontId="6" fillId="2" borderId="7" xfId="0" applyNumberFormat="1" applyFont="1" applyFill="1" applyBorder="1" applyAlignment="1" applyProtection="1">
      <alignment horizontal="center" vertical="center" wrapText="1" readingOrder="2"/>
      <protection hidden="1"/>
    </xf>
    <xf numFmtId="0" fontId="3" fillId="4" borderId="6" xfId="0" applyFont="1" applyFill="1" applyBorder="1" applyAlignment="1" applyProtection="1">
      <alignment horizontal="center" vertical="center" wrapText="1" readingOrder="2"/>
      <protection hidden="1"/>
    </xf>
    <xf numFmtId="0" fontId="3" fillId="4" borderId="26" xfId="0" applyFont="1" applyFill="1" applyBorder="1" applyAlignment="1" applyProtection="1">
      <alignment horizontal="center" vertical="center" wrapText="1" readingOrder="2"/>
      <protection hidden="1"/>
    </xf>
    <xf numFmtId="0" fontId="3" fillId="6" borderId="1" xfId="0" applyFont="1" applyFill="1" applyBorder="1" applyAlignment="1" applyProtection="1">
      <alignment horizontal="center" vertical="center" wrapText="1" readingOrder="2"/>
      <protection hidden="1"/>
    </xf>
    <xf numFmtId="0" fontId="9" fillId="5" borderId="10" xfId="0" applyFont="1" applyFill="1" applyBorder="1" applyAlignment="1">
      <alignment horizontal="center" vertical="center"/>
    </xf>
    <xf numFmtId="0" fontId="10" fillId="18" borderId="1" xfId="0" applyFont="1" applyFill="1" applyBorder="1" applyAlignment="1" applyProtection="1">
      <alignment horizontal="center" vertical="center" wrapText="1"/>
      <protection hidden="1"/>
    </xf>
    <xf numFmtId="0" fontId="10" fillId="18" borderId="11" xfId="0" applyFont="1" applyFill="1" applyBorder="1" applyAlignment="1" applyProtection="1">
      <alignment horizontal="center" vertical="center" readingOrder="2"/>
      <protection hidden="1"/>
    </xf>
    <xf numFmtId="0" fontId="11" fillId="0" borderId="0" xfId="0" applyFont="1"/>
    <xf numFmtId="0" fontId="10" fillId="18" borderId="41" xfId="0" applyFont="1" applyFill="1" applyBorder="1" applyAlignment="1" applyProtection="1">
      <alignment horizontal="center" vertical="center" wrapText="1"/>
      <protection hidden="1"/>
    </xf>
    <xf numFmtId="0" fontId="10" fillId="18" borderId="41" xfId="0" applyFont="1" applyFill="1" applyBorder="1" applyAlignment="1" applyProtection="1">
      <alignment horizontal="center" vertical="center" wrapText="1"/>
      <protection locked="0"/>
    </xf>
    <xf numFmtId="49" fontId="10" fillId="18" borderId="41" xfId="0" applyNumberFormat="1" applyFont="1" applyFill="1" applyBorder="1" applyAlignment="1" applyProtection="1">
      <alignment horizontal="center" vertical="center" wrapText="1"/>
      <protection locked="0"/>
    </xf>
    <xf numFmtId="0" fontId="10" fillId="18" borderId="33" xfId="0" applyFont="1" applyFill="1" applyBorder="1" applyAlignment="1" applyProtection="1">
      <alignment horizontal="center" wrapText="1"/>
      <protection hidden="1"/>
    </xf>
    <xf numFmtId="0" fontId="10" fillId="18" borderId="28" xfId="0" applyFont="1" applyFill="1" applyBorder="1" applyAlignment="1" applyProtection="1">
      <alignment horizontal="center" wrapText="1"/>
      <protection hidden="1"/>
    </xf>
    <xf numFmtId="0" fontId="10" fillId="18" borderId="3" xfId="0" applyFont="1" applyFill="1" applyBorder="1" applyAlignment="1" applyProtection="1">
      <alignment horizontal="center" vertical="center" wrapText="1"/>
      <protection hidden="1"/>
    </xf>
    <xf numFmtId="0" fontId="12" fillId="18" borderId="3" xfId="2" applyFill="1" applyBorder="1" applyAlignment="1" applyProtection="1">
      <alignment horizontal="center" vertical="center" wrapText="1"/>
      <protection locked="0"/>
    </xf>
    <xf numFmtId="0" fontId="10" fillId="19" borderId="6" xfId="0" applyNumberFormat="1" applyFont="1" applyFill="1" applyBorder="1" applyAlignment="1" applyProtection="1">
      <alignment horizontal="center" vertical="center"/>
      <protection hidden="1"/>
    </xf>
    <xf numFmtId="49" fontId="10" fillId="20" borderId="38" xfId="0" applyNumberFormat="1" applyFont="1" applyFill="1" applyBorder="1" applyAlignment="1" applyProtection="1">
      <alignment horizontal="center" vertical="center" readingOrder="2"/>
      <protection hidden="1"/>
    </xf>
    <xf numFmtId="0" fontId="11" fillId="17" borderId="38" xfId="0" applyFont="1" applyFill="1" applyBorder="1" applyAlignment="1" applyProtection="1">
      <alignment horizontal="center" vertical="center" wrapText="1"/>
      <protection locked="0"/>
    </xf>
    <xf numFmtId="0" fontId="11" fillId="17" borderId="41" xfId="0" applyFont="1" applyFill="1" applyBorder="1" applyAlignment="1" applyProtection="1">
      <alignment horizontal="center" vertical="center" wrapText="1"/>
      <protection locked="0"/>
    </xf>
    <xf numFmtId="0" fontId="10" fillId="19" borderId="32" xfId="0" applyNumberFormat="1" applyFont="1" applyFill="1" applyBorder="1" applyAlignment="1" applyProtection="1">
      <alignment horizontal="center" vertical="center"/>
      <protection hidden="1"/>
    </xf>
    <xf numFmtId="0" fontId="11" fillId="17" borderId="0" xfId="0" applyFont="1" applyFill="1" applyProtection="1">
      <protection hidden="1"/>
    </xf>
    <xf numFmtId="0" fontId="10" fillId="22" borderId="32" xfId="0" applyFont="1" applyFill="1" applyBorder="1" applyAlignment="1" applyProtection="1">
      <alignment horizontal="center" vertical="center"/>
      <protection hidden="1"/>
    </xf>
    <xf numFmtId="49" fontId="10" fillId="5" borderId="32" xfId="0" applyNumberFormat="1" applyFont="1" applyFill="1" applyBorder="1" applyAlignment="1" applyProtection="1">
      <alignment horizontal="center" vertical="center"/>
      <protection hidden="1"/>
    </xf>
    <xf numFmtId="0" fontId="10" fillId="5" borderId="20" xfId="0" applyFont="1" applyFill="1" applyBorder="1" applyAlignment="1" applyProtection="1">
      <alignment horizontal="center" vertical="center" wrapText="1" readingOrder="2"/>
      <protection hidden="1"/>
    </xf>
    <xf numFmtId="0" fontId="10" fillId="17" borderId="1" xfId="0" applyFont="1" applyFill="1" applyBorder="1" applyAlignment="1" applyProtection="1">
      <alignment horizontal="center" vertical="center"/>
      <protection hidden="1"/>
    </xf>
    <xf numFmtId="0" fontId="11" fillId="2" borderId="42" xfId="0" applyFont="1" applyFill="1" applyBorder="1" applyAlignment="1" applyProtection="1">
      <alignment horizontal="right" vertical="center" wrapText="1" readingOrder="2"/>
      <protection hidden="1"/>
    </xf>
    <xf numFmtId="0" fontId="11" fillId="17" borderId="1" xfId="0" applyFont="1" applyFill="1" applyBorder="1" applyAlignment="1" applyProtection="1">
      <alignment horizontal="center" vertical="center" wrapText="1"/>
      <protection locked="0"/>
    </xf>
    <xf numFmtId="0" fontId="11" fillId="2" borderId="43" xfId="0" applyFont="1" applyFill="1" applyBorder="1" applyAlignment="1" applyProtection="1">
      <alignment horizontal="right" vertical="center" wrapText="1" readingOrder="2"/>
      <protection hidden="1"/>
    </xf>
    <xf numFmtId="0" fontId="11" fillId="2" borderId="44" xfId="0" applyFont="1" applyFill="1" applyBorder="1" applyAlignment="1" applyProtection="1">
      <alignment horizontal="right" vertical="center" wrapText="1" readingOrder="2"/>
      <protection hidden="1"/>
    </xf>
    <xf numFmtId="2" fontId="10" fillId="17" borderId="38" xfId="0" applyNumberFormat="1" applyFont="1" applyFill="1" applyBorder="1" applyAlignment="1" applyProtection="1">
      <alignment horizontal="center" vertical="center"/>
      <protection hidden="1"/>
    </xf>
    <xf numFmtId="0" fontId="11" fillId="0" borderId="0" xfId="0" applyFont="1" applyProtection="1">
      <protection hidden="1"/>
    </xf>
    <xf numFmtId="0" fontId="11" fillId="0" borderId="0" xfId="0" applyFont="1" applyBorder="1" applyProtection="1">
      <protection hidden="1"/>
    </xf>
    <xf numFmtId="0" fontId="10" fillId="0" borderId="0" xfId="0" applyFont="1" applyBorder="1" applyAlignment="1" applyProtection="1">
      <protection hidden="1"/>
    </xf>
    <xf numFmtId="2" fontId="10" fillId="17" borderId="1" xfId="0" applyNumberFormat="1" applyFont="1" applyFill="1" applyBorder="1" applyAlignment="1" applyProtection="1">
      <alignment horizontal="center" vertical="center"/>
      <protection hidden="1"/>
    </xf>
    <xf numFmtId="1" fontId="6" fillId="2" borderId="7" xfId="0" applyNumberFormat="1" applyFont="1" applyFill="1" applyBorder="1" applyAlignment="1" applyProtection="1">
      <alignment horizontal="right" vertical="center" wrapText="1" readingOrder="2"/>
      <protection hidden="1"/>
    </xf>
    <xf numFmtId="0" fontId="10" fillId="5" borderId="20" xfId="0" applyFont="1" applyFill="1" applyBorder="1" applyAlignment="1" applyProtection="1">
      <alignment horizontal="center" vertical="center" wrapText="1"/>
      <protection hidden="1"/>
    </xf>
    <xf numFmtId="0" fontId="10" fillId="19" borderId="20" xfId="0" applyFont="1" applyFill="1" applyBorder="1" applyAlignment="1" applyProtection="1">
      <alignment horizontal="center" vertical="center" wrapText="1"/>
      <protection hidden="1"/>
    </xf>
    <xf numFmtId="0" fontId="10" fillId="19" borderId="20" xfId="0" applyFont="1" applyFill="1" applyBorder="1" applyAlignment="1" applyProtection="1">
      <alignment horizontal="center" vertical="center" wrapText="1"/>
      <protection locked="0"/>
    </xf>
    <xf numFmtId="0" fontId="11" fillId="17" borderId="14" xfId="0" applyFont="1" applyFill="1" applyBorder="1" applyAlignment="1" applyProtection="1">
      <alignment horizontal="center" vertical="center" wrapText="1"/>
      <protection locked="0"/>
    </xf>
    <xf numFmtId="0" fontId="11" fillId="17" borderId="39" xfId="0" applyFont="1" applyFill="1" applyBorder="1" applyAlignment="1" applyProtection="1">
      <alignment horizontal="center" vertical="center" wrapText="1" readingOrder="2"/>
      <protection locked="0"/>
    </xf>
    <xf numFmtId="0" fontId="11" fillId="17" borderId="39" xfId="0" applyFont="1" applyFill="1" applyBorder="1" applyAlignment="1" applyProtection="1">
      <alignment horizontal="center" vertical="center" wrapText="1"/>
      <protection locked="0"/>
    </xf>
    <xf numFmtId="49" fontId="10" fillId="19" borderId="20" xfId="0" applyNumberFormat="1" applyFont="1" applyFill="1" applyBorder="1" applyAlignment="1" applyProtection="1">
      <alignment horizontal="center" vertical="center"/>
      <protection hidden="1"/>
    </xf>
    <xf numFmtId="49" fontId="10" fillId="19" borderId="14" xfId="0" applyNumberFormat="1" applyFont="1" applyFill="1" applyBorder="1" applyAlignment="1" applyProtection="1">
      <alignment horizontal="center" vertical="center" wrapText="1"/>
      <protection hidden="1"/>
    </xf>
    <xf numFmtId="49" fontId="10" fillId="19" borderId="12" xfId="0" applyNumberFormat="1" applyFont="1" applyFill="1" applyBorder="1" applyAlignment="1" applyProtection="1">
      <alignment horizontal="center" vertical="center"/>
      <protection hidden="1"/>
    </xf>
    <xf numFmtId="0" fontId="10" fillId="19" borderId="28" xfId="0" applyFont="1" applyFill="1" applyBorder="1" applyAlignment="1" applyProtection="1">
      <alignment horizontal="center" vertical="center" wrapText="1"/>
      <protection hidden="1"/>
    </xf>
    <xf numFmtId="0" fontId="11" fillId="20" borderId="47" xfId="0" applyFont="1" applyFill="1" applyBorder="1" applyAlignment="1" applyProtection="1">
      <alignment horizontal="right" vertical="center" wrapText="1" readingOrder="2"/>
      <protection hidden="1"/>
    </xf>
    <xf numFmtId="0" fontId="10" fillId="19" borderId="19" xfId="0" applyNumberFormat="1" applyFont="1" applyFill="1" applyBorder="1" applyAlignment="1" applyProtection="1">
      <alignment horizontal="center" vertical="center" wrapText="1" readingOrder="2"/>
      <protection hidden="1"/>
    </xf>
    <xf numFmtId="0" fontId="11" fillId="20" borderId="31" xfId="0" applyFont="1" applyFill="1" applyBorder="1" applyAlignment="1" applyProtection="1">
      <alignment horizontal="right" vertical="center" wrapText="1" readingOrder="2"/>
      <protection hidden="1"/>
    </xf>
    <xf numFmtId="0" fontId="11" fillId="20" borderId="31" xfId="0" applyFont="1" applyFill="1" applyBorder="1" applyAlignment="1" applyProtection="1">
      <alignment horizontal="right" vertical="center" wrapText="1" indent="2" readingOrder="2"/>
      <protection hidden="1"/>
    </xf>
    <xf numFmtId="49" fontId="10" fillId="20" borderId="41" xfId="0" applyNumberFormat="1" applyFont="1" applyFill="1" applyBorder="1" applyAlignment="1" applyProtection="1">
      <alignment horizontal="center" vertical="center" readingOrder="2"/>
      <protection hidden="1"/>
    </xf>
    <xf numFmtId="0" fontId="15" fillId="23" borderId="2" xfId="4" applyFont="1" applyFill="1" applyBorder="1" applyAlignment="1">
      <alignment horizontal="center" vertical="center" wrapText="1" readingOrder="2"/>
    </xf>
    <xf numFmtId="9" fontId="16" fillId="24" borderId="2" xfId="1" applyFont="1" applyFill="1" applyBorder="1" applyAlignment="1">
      <alignment vertical="center" readingOrder="1"/>
    </xf>
    <xf numFmtId="165" fontId="17" fillId="24" borderId="2" xfId="3" applyNumberFormat="1" applyFont="1" applyFill="1" applyBorder="1" applyAlignment="1">
      <alignment horizontal="right" vertical="center" wrapText="1" readingOrder="1"/>
    </xf>
    <xf numFmtId="0" fontId="10" fillId="0" borderId="0" xfId="0" applyFont="1"/>
    <xf numFmtId="2" fontId="9" fillId="5" borderId="10" xfId="0" applyNumberFormat="1" applyFont="1" applyFill="1" applyBorder="1" applyAlignment="1">
      <alignment horizontal="center" vertical="center"/>
    </xf>
    <xf numFmtId="2" fontId="9" fillId="5" borderId="8" xfId="0" applyNumberFormat="1" applyFont="1" applyFill="1" applyBorder="1" applyAlignment="1">
      <alignment horizontal="center" vertical="center"/>
    </xf>
    <xf numFmtId="0" fontId="11" fillId="2" borderId="41" xfId="0" applyFont="1" applyFill="1" applyBorder="1" applyAlignment="1" applyProtection="1">
      <alignment horizontal="right" vertical="center" wrapText="1" readingOrder="2"/>
      <protection hidden="1"/>
    </xf>
    <xf numFmtId="0" fontId="22" fillId="0" borderId="32" xfId="0" applyFont="1" applyBorder="1" applyAlignment="1">
      <alignment horizontal="right" vertical="center" wrapText="1" readingOrder="2"/>
    </xf>
    <xf numFmtId="0" fontId="11" fillId="0" borderId="18" xfId="0" applyFont="1" applyBorder="1" applyAlignment="1">
      <alignment horizontal="right" vertical="center" wrapText="1" readingOrder="2"/>
    </xf>
    <xf numFmtId="2" fontId="9" fillId="5" borderId="1" xfId="0" applyNumberFormat="1" applyFont="1" applyFill="1" applyBorder="1" applyAlignment="1">
      <alignment horizontal="center" vertical="center"/>
    </xf>
    <xf numFmtId="2" fontId="9" fillId="5" borderId="41" xfId="0" applyNumberFormat="1" applyFont="1" applyFill="1" applyBorder="1" applyAlignment="1">
      <alignment horizontal="center" vertical="center"/>
    </xf>
    <xf numFmtId="0" fontId="9" fillId="14" borderId="25" xfId="0" applyFont="1" applyFill="1" applyBorder="1" applyAlignment="1">
      <alignment horizontal="center" vertical="center"/>
    </xf>
    <xf numFmtId="0" fontId="9" fillId="14" borderId="51" xfId="0" applyFont="1" applyFill="1" applyBorder="1" applyAlignment="1">
      <alignment horizontal="center" vertical="center"/>
    </xf>
    <xf numFmtId="0" fontId="3" fillId="4" borderId="5" xfId="0" applyFont="1" applyFill="1" applyBorder="1" applyAlignment="1" applyProtection="1">
      <alignment horizontal="center" vertical="center" wrapText="1" readingOrder="2"/>
      <protection hidden="1"/>
    </xf>
    <xf numFmtId="1" fontId="6" fillId="2" borderId="47" xfId="0" applyNumberFormat="1" applyFont="1" applyFill="1" applyBorder="1" applyAlignment="1" applyProtection="1">
      <alignment horizontal="right" vertical="center" wrapText="1" readingOrder="2"/>
      <protection hidden="1"/>
    </xf>
    <xf numFmtId="1" fontId="6" fillId="2" borderId="47" xfId="0" applyNumberFormat="1" applyFont="1" applyFill="1" applyBorder="1" applyAlignment="1" applyProtection="1">
      <alignment horizontal="center" vertical="center" wrapText="1" readingOrder="2"/>
      <protection hidden="1"/>
    </xf>
    <xf numFmtId="9" fontId="0" fillId="0" borderId="0" xfId="0" applyNumberFormat="1"/>
    <xf numFmtId="164" fontId="9" fillId="5" borderId="8" xfId="0" applyNumberFormat="1" applyFont="1" applyFill="1" applyBorder="1" applyAlignment="1">
      <alignment horizontal="center" vertical="center"/>
    </xf>
    <xf numFmtId="2" fontId="6" fillId="2" borderId="7" xfId="0" applyNumberFormat="1" applyFont="1" applyFill="1" applyBorder="1" applyAlignment="1" applyProtection="1">
      <alignment horizontal="center" vertical="center" wrapText="1" readingOrder="2"/>
      <protection hidden="1"/>
    </xf>
    <xf numFmtId="0" fontId="24" fillId="0" borderId="13" xfId="0" applyFont="1" applyBorder="1" applyAlignment="1">
      <alignment vertical="top" wrapText="1"/>
    </xf>
    <xf numFmtId="0" fontId="24" fillId="0" borderId="23" xfId="0" applyFont="1" applyBorder="1" applyAlignment="1">
      <alignment vertical="top" wrapText="1"/>
    </xf>
    <xf numFmtId="0" fontId="23" fillId="13" borderId="2" xfId="0" applyFont="1" applyFill="1" applyBorder="1" applyAlignment="1">
      <alignment horizontal="center" vertical="center" wrapText="1"/>
    </xf>
    <xf numFmtId="0" fontId="23" fillId="12" borderId="0" xfId="0" applyFont="1" applyFill="1" applyBorder="1" applyAlignment="1" applyProtection="1">
      <alignment horizontal="center" vertical="center" wrapText="1"/>
      <protection hidden="1"/>
    </xf>
    <xf numFmtId="9" fontId="26" fillId="15" borderId="15" xfId="1" applyFont="1" applyFill="1" applyBorder="1" applyAlignment="1" applyProtection="1">
      <alignment horizontal="center" vertical="center" wrapText="1" readingOrder="2"/>
      <protection hidden="1"/>
    </xf>
    <xf numFmtId="9" fontId="26" fillId="15" borderId="49" xfId="1" applyFont="1" applyFill="1" applyBorder="1" applyAlignment="1" applyProtection="1">
      <alignment horizontal="center" vertical="center" wrapText="1" readingOrder="2"/>
      <protection hidden="1"/>
    </xf>
    <xf numFmtId="164" fontId="23" fillId="16" borderId="4" xfId="0" applyNumberFormat="1" applyFont="1" applyFill="1" applyBorder="1" applyAlignment="1">
      <alignment horizontal="center" vertical="center"/>
    </xf>
    <xf numFmtId="164" fontId="23" fillId="16" borderId="36" xfId="0" applyNumberFormat="1" applyFont="1" applyFill="1" applyBorder="1" applyAlignment="1">
      <alignment horizontal="center" vertical="center"/>
    </xf>
    <xf numFmtId="9" fontId="26" fillId="16" borderId="37" xfId="1" applyFont="1" applyFill="1" applyBorder="1" applyAlignment="1" applyProtection="1">
      <alignment horizontal="center" vertical="center" wrapText="1" readingOrder="2"/>
      <protection hidden="1"/>
    </xf>
    <xf numFmtId="2" fontId="3" fillId="2" borderId="22" xfId="0" applyNumberFormat="1" applyFont="1" applyFill="1" applyBorder="1" applyAlignment="1" applyProtection="1">
      <alignment horizontal="center" vertical="center" wrapText="1" readingOrder="2"/>
      <protection hidden="1"/>
    </xf>
    <xf numFmtId="0" fontId="23" fillId="11" borderId="20" xfId="0" applyFont="1" applyFill="1" applyBorder="1" applyAlignment="1">
      <alignment horizontal="center" vertical="center" wrapText="1"/>
    </xf>
    <xf numFmtId="0" fontId="23" fillId="11" borderId="35" xfId="0" applyFont="1" applyFill="1" applyBorder="1" applyAlignment="1" applyProtection="1">
      <alignment horizontal="center" vertical="center" wrapText="1" readingOrder="2"/>
      <protection hidden="1"/>
    </xf>
    <xf numFmtId="2" fontId="9" fillId="5" borderId="8" xfId="0" applyNumberFormat="1" applyFont="1" applyFill="1" applyBorder="1" applyAlignment="1">
      <alignment horizontal="center" vertical="center" wrapText="1"/>
    </xf>
    <xf numFmtId="0" fontId="23" fillId="11" borderId="6" xfId="0" applyFont="1" applyFill="1" applyBorder="1" applyAlignment="1">
      <alignment horizontal="center" vertical="center" wrapText="1"/>
    </xf>
    <xf numFmtId="0" fontId="23" fillId="11" borderId="1" xfId="0" applyFont="1" applyFill="1" applyBorder="1" applyAlignment="1" applyProtection="1">
      <alignment horizontal="center" vertical="center" wrapText="1" readingOrder="2"/>
      <protection hidden="1"/>
    </xf>
    <xf numFmtId="0" fontId="23" fillId="13" borderId="2" xfId="0" applyFont="1" applyFill="1" applyBorder="1" applyAlignment="1">
      <alignment horizontal="right" vertical="center" wrapText="1" readingOrder="2"/>
    </xf>
    <xf numFmtId="0" fontId="23" fillId="13" borderId="48" xfId="0" applyFont="1" applyFill="1" applyBorder="1" applyAlignment="1">
      <alignment horizontal="right" vertical="center" wrapText="1" readingOrder="2"/>
    </xf>
    <xf numFmtId="164" fontId="23" fillId="16" borderId="4" xfId="0" applyNumberFormat="1" applyFont="1" applyFill="1" applyBorder="1" applyAlignment="1">
      <alignment horizontal="right" vertical="center"/>
    </xf>
    <xf numFmtId="0" fontId="29" fillId="17" borderId="6" xfId="0" applyFont="1" applyFill="1" applyBorder="1" applyAlignment="1">
      <alignment horizontal="center"/>
    </xf>
    <xf numFmtId="0" fontId="11" fillId="17" borderId="34" xfId="0" applyFont="1" applyFill="1" applyBorder="1" applyAlignment="1" applyProtection="1">
      <alignment horizontal="center" vertical="center" wrapText="1"/>
      <protection locked="0"/>
    </xf>
    <xf numFmtId="0" fontId="11" fillId="0" borderId="0" xfId="0" applyFont="1" applyAlignment="1">
      <alignment horizontal="justify" vertical="center" readingOrder="2"/>
    </xf>
    <xf numFmtId="49" fontId="10" fillId="20" borderId="51" xfId="0" applyNumberFormat="1" applyFont="1" applyFill="1" applyBorder="1" applyAlignment="1" applyProtection="1">
      <alignment horizontal="center" vertical="center" readingOrder="2"/>
      <protection hidden="1"/>
    </xf>
    <xf numFmtId="0" fontId="11" fillId="20" borderId="53" xfId="0" applyFont="1" applyFill="1" applyBorder="1" applyAlignment="1" applyProtection="1">
      <alignment horizontal="right" vertical="center" wrapText="1" readingOrder="2"/>
      <protection hidden="1"/>
    </xf>
    <xf numFmtId="49" fontId="10" fillId="20" borderId="33" xfId="0" applyNumberFormat="1" applyFont="1" applyFill="1" applyBorder="1" applyAlignment="1" applyProtection="1">
      <alignment horizontal="center" vertical="center" readingOrder="2"/>
      <protection hidden="1"/>
    </xf>
    <xf numFmtId="0" fontId="11" fillId="20" borderId="54" xfId="0" applyFont="1" applyFill="1" applyBorder="1" applyAlignment="1" applyProtection="1">
      <alignment horizontal="right" vertical="center" wrapText="1" readingOrder="2"/>
      <protection hidden="1"/>
    </xf>
    <xf numFmtId="0" fontId="11" fillId="17" borderId="40" xfId="0" applyFont="1" applyFill="1" applyBorder="1" applyAlignment="1" applyProtection="1">
      <alignment horizontal="center" vertical="center" wrapText="1"/>
      <protection locked="0"/>
    </xf>
    <xf numFmtId="0" fontId="11" fillId="17" borderId="40" xfId="0" applyFont="1" applyFill="1" applyBorder="1" applyAlignment="1" applyProtection="1">
      <alignment horizontal="center" vertical="center" wrapText="1" readingOrder="2"/>
      <protection locked="0"/>
    </xf>
    <xf numFmtId="0" fontId="11" fillId="20" borderId="2" xfId="0" applyFont="1" applyFill="1" applyBorder="1" applyAlignment="1" applyProtection="1">
      <alignment horizontal="right" vertical="center" wrapText="1" readingOrder="2"/>
      <protection hidden="1"/>
    </xf>
    <xf numFmtId="0" fontId="11" fillId="17" borderId="2" xfId="0" applyFont="1" applyFill="1" applyBorder="1" applyAlignment="1" applyProtection="1">
      <alignment horizontal="center" vertical="center" wrapText="1" readingOrder="2"/>
      <protection locked="0"/>
    </xf>
    <xf numFmtId="49" fontId="10" fillId="20" borderId="10" xfId="0" applyNumberFormat="1" applyFont="1" applyFill="1" applyBorder="1" applyAlignment="1" applyProtection="1">
      <alignment horizontal="center" vertical="center" readingOrder="2"/>
      <protection hidden="1"/>
    </xf>
    <xf numFmtId="0" fontId="11" fillId="20" borderId="55" xfId="0" applyFont="1" applyFill="1" applyBorder="1" applyAlignment="1" applyProtection="1">
      <alignment horizontal="right" vertical="center" wrapText="1" readingOrder="2"/>
      <protection hidden="1"/>
    </xf>
    <xf numFmtId="0" fontId="11" fillId="17" borderId="55" xfId="0" applyFont="1" applyFill="1" applyBorder="1" applyAlignment="1" applyProtection="1">
      <alignment horizontal="center" vertical="center" wrapText="1" readingOrder="2"/>
      <protection locked="0"/>
    </xf>
    <xf numFmtId="0" fontId="11" fillId="17" borderId="13" xfId="0" applyFont="1" applyFill="1" applyBorder="1" applyAlignment="1" applyProtection="1">
      <alignment horizontal="center" vertical="center" wrapText="1" readingOrder="2"/>
      <protection locked="0"/>
    </xf>
    <xf numFmtId="49" fontId="10" fillId="20" borderId="8" xfId="0" applyNumberFormat="1" applyFont="1" applyFill="1" applyBorder="1" applyAlignment="1" applyProtection="1">
      <alignment horizontal="center" vertical="center" readingOrder="2"/>
      <protection hidden="1"/>
    </xf>
    <xf numFmtId="0" fontId="11" fillId="17" borderId="23" xfId="0" applyFont="1" applyFill="1" applyBorder="1" applyAlignment="1" applyProtection="1">
      <alignment horizontal="center" vertical="center" wrapText="1" readingOrder="2"/>
      <protection locked="0"/>
    </xf>
    <xf numFmtId="49" fontId="10" fillId="20" borderId="16" xfId="0" applyNumberFormat="1" applyFont="1" applyFill="1" applyBorder="1" applyAlignment="1" applyProtection="1">
      <alignment horizontal="center" vertical="center" readingOrder="2"/>
      <protection hidden="1"/>
    </xf>
    <xf numFmtId="0" fontId="11" fillId="20" borderId="56" xfId="0" applyFont="1" applyFill="1" applyBorder="1" applyAlignment="1" applyProtection="1">
      <alignment horizontal="right" vertical="center" wrapText="1" readingOrder="2"/>
      <protection hidden="1"/>
    </xf>
    <xf numFmtId="0" fontId="11" fillId="17" borderId="56" xfId="0" applyFont="1" applyFill="1" applyBorder="1" applyAlignment="1" applyProtection="1">
      <alignment horizontal="center" vertical="center" wrapText="1"/>
      <protection locked="0"/>
    </xf>
    <xf numFmtId="0" fontId="11" fillId="17" borderId="17" xfId="0" applyFont="1" applyFill="1" applyBorder="1" applyAlignment="1" applyProtection="1">
      <alignment horizontal="center" vertical="center" wrapText="1" readingOrder="2"/>
      <protection locked="0"/>
    </xf>
    <xf numFmtId="0" fontId="30" fillId="0" borderId="18" xfId="0" applyFont="1" applyBorder="1" applyAlignment="1">
      <alignment horizontal="right" vertical="top" wrapText="1" readingOrder="2"/>
    </xf>
    <xf numFmtId="0" fontId="21" fillId="0" borderId="33" xfId="0" applyFont="1" applyBorder="1" applyAlignment="1">
      <alignment horizontal="right" vertical="center" readingOrder="2"/>
    </xf>
    <xf numFmtId="0" fontId="20" fillId="0" borderId="18" xfId="0" applyFont="1" applyBorder="1" applyAlignment="1">
      <alignment horizontal="right" vertical="top" wrapText="1" readingOrder="2"/>
    </xf>
    <xf numFmtId="10" fontId="16" fillId="24" borderId="2" xfId="1" applyNumberFormat="1" applyFont="1" applyFill="1" applyBorder="1" applyAlignment="1">
      <alignment vertical="center" readingOrder="1"/>
    </xf>
    <xf numFmtId="0" fontId="11" fillId="17" borderId="58" xfId="0" applyFont="1" applyFill="1" applyBorder="1" applyAlignment="1" applyProtection="1">
      <alignment horizontal="center" vertical="center" wrapText="1"/>
      <protection locked="0"/>
    </xf>
    <xf numFmtId="0" fontId="11" fillId="17" borderId="59" xfId="0" applyFont="1" applyFill="1" applyBorder="1" applyAlignment="1" applyProtection="1">
      <alignment horizontal="center" vertical="center" wrapText="1" readingOrder="2"/>
      <protection locked="0"/>
    </xf>
    <xf numFmtId="0" fontId="11" fillId="17" borderId="15" xfId="0" applyFont="1" applyFill="1" applyBorder="1" applyAlignment="1" applyProtection="1">
      <alignment horizontal="center" vertical="center" wrapText="1" readingOrder="2"/>
      <protection locked="0"/>
    </xf>
    <xf numFmtId="0" fontId="11" fillId="17" borderId="60" xfId="0" applyFont="1" applyFill="1" applyBorder="1" applyAlignment="1" applyProtection="1">
      <alignment horizontal="center" vertical="center" wrapText="1"/>
      <protection locked="0"/>
    </xf>
    <xf numFmtId="0" fontId="11" fillId="20" borderId="0" xfId="0" applyFont="1" applyFill="1" applyBorder="1" applyAlignment="1" applyProtection="1">
      <alignment horizontal="right" vertical="center" wrapText="1"/>
      <protection hidden="1"/>
    </xf>
    <xf numFmtId="0" fontId="23" fillId="13" borderId="57" xfId="0" applyFont="1" applyFill="1" applyBorder="1" applyAlignment="1">
      <alignment horizontal="center" vertical="center" wrapText="1"/>
    </xf>
    <xf numFmtId="0" fontId="9" fillId="14" borderId="45" xfId="0" applyFont="1" applyFill="1" applyBorder="1" applyAlignment="1">
      <alignment horizontal="center"/>
    </xf>
    <xf numFmtId="0" fontId="9" fillId="14" borderId="61" xfId="0" applyFont="1" applyFill="1" applyBorder="1" applyAlignment="1">
      <alignment horizontal="center"/>
    </xf>
    <xf numFmtId="0" fontId="31" fillId="17" borderId="20" xfId="0" applyFont="1" applyFill="1" applyBorder="1" applyAlignment="1">
      <alignment horizontal="center"/>
    </xf>
    <xf numFmtId="0" fontId="10" fillId="18" borderId="12" xfId="0" applyFont="1" applyFill="1" applyBorder="1" applyAlignment="1" applyProtection="1">
      <alignment horizontal="center" readingOrder="2"/>
      <protection hidden="1"/>
    </xf>
    <xf numFmtId="0" fontId="10" fillId="18" borderId="39" xfId="0" applyFont="1" applyFill="1" applyBorder="1" applyAlignment="1" applyProtection="1">
      <alignment horizontal="center" readingOrder="2"/>
      <protection hidden="1"/>
    </xf>
    <xf numFmtId="0" fontId="10" fillId="18" borderId="14" xfId="0" applyFont="1" applyFill="1" applyBorder="1" applyAlignment="1" applyProtection="1">
      <alignment horizontal="center" readingOrder="2"/>
      <protection hidden="1"/>
    </xf>
    <xf numFmtId="0" fontId="10" fillId="18" borderId="40" xfId="0" applyFont="1" applyFill="1" applyBorder="1" applyAlignment="1" applyProtection="1">
      <alignment horizontal="center" readingOrder="2"/>
      <protection hidden="1"/>
    </xf>
    <xf numFmtId="0" fontId="10" fillId="18" borderId="27" xfId="0" applyFont="1" applyFill="1" applyBorder="1" applyAlignment="1" applyProtection="1">
      <alignment horizontal="center" readingOrder="2"/>
      <protection hidden="1"/>
    </xf>
    <xf numFmtId="0" fontId="10" fillId="18" borderId="29" xfId="0" applyFont="1" applyFill="1" applyBorder="1" applyAlignment="1" applyProtection="1">
      <alignment horizontal="center" readingOrder="2"/>
      <protection hidden="1"/>
    </xf>
    <xf numFmtId="49" fontId="10" fillId="19" borderId="12" xfId="0" applyNumberFormat="1" applyFont="1" applyFill="1" applyBorder="1" applyAlignment="1" applyProtection="1">
      <alignment horizontal="center" vertical="center" wrapText="1"/>
      <protection hidden="1"/>
    </xf>
    <xf numFmtId="49" fontId="10" fillId="19" borderId="14" xfId="0" applyNumberFormat="1" applyFont="1" applyFill="1" applyBorder="1" applyAlignment="1" applyProtection="1">
      <alignment horizontal="center" vertical="center" wrapText="1"/>
      <protection hidden="1"/>
    </xf>
    <xf numFmtId="0" fontId="13" fillId="21" borderId="27" xfId="0" applyFont="1" applyFill="1" applyBorder="1" applyAlignment="1" applyProtection="1">
      <alignment horizontal="center" vertical="center"/>
      <protection hidden="1"/>
    </xf>
    <xf numFmtId="0" fontId="13" fillId="21" borderId="28" xfId="0" applyFont="1" applyFill="1" applyBorder="1" applyAlignment="1" applyProtection="1">
      <alignment horizontal="center" vertical="center"/>
      <protection hidden="1"/>
    </xf>
    <xf numFmtId="49" fontId="10" fillId="19" borderId="15" xfId="0" applyNumberFormat="1" applyFont="1" applyFill="1" applyBorder="1" applyAlignment="1" applyProtection="1">
      <alignment horizontal="center" vertical="center" wrapText="1"/>
      <protection hidden="1"/>
    </xf>
    <xf numFmtId="49" fontId="10" fillId="19" borderId="50" xfId="0" applyNumberFormat="1" applyFont="1" applyFill="1" applyBorder="1" applyAlignment="1" applyProtection="1">
      <alignment horizontal="center" vertical="center" wrapText="1"/>
      <protection hidden="1"/>
    </xf>
    <xf numFmtId="49" fontId="10" fillId="19" borderId="40" xfId="0" applyNumberFormat="1" applyFont="1" applyFill="1" applyBorder="1" applyAlignment="1" applyProtection="1">
      <alignment horizontal="center" vertical="center" wrapText="1"/>
      <protection hidden="1"/>
    </xf>
    <xf numFmtId="49" fontId="10" fillId="19" borderId="21" xfId="0" applyNumberFormat="1" applyFont="1" applyFill="1" applyBorder="1" applyAlignment="1" applyProtection="1">
      <alignment horizontal="center" vertical="center" wrapText="1"/>
      <protection hidden="1"/>
    </xf>
    <xf numFmtId="0" fontId="2" fillId="9" borderId="4" xfId="0" applyFont="1" applyFill="1" applyBorder="1" applyAlignment="1">
      <alignment horizontal="center" vertical="center"/>
    </xf>
    <xf numFmtId="0" fontId="2" fillId="9" borderId="5" xfId="0" applyFont="1" applyFill="1" applyBorder="1" applyAlignment="1">
      <alignment horizontal="center" vertical="center"/>
    </xf>
    <xf numFmtId="0" fontId="2" fillId="9" borderId="26" xfId="0" applyFont="1" applyFill="1" applyBorder="1" applyAlignment="1">
      <alignment horizontal="center" vertical="center"/>
    </xf>
    <xf numFmtId="0" fontId="3" fillId="4" borderId="10" xfId="0" applyFont="1" applyFill="1" applyBorder="1" applyAlignment="1" applyProtection="1">
      <alignment horizontal="center" vertical="center" wrapText="1" readingOrder="2"/>
      <protection hidden="1"/>
    </xf>
    <xf numFmtId="0" fontId="3" fillId="4" borderId="13" xfId="0" applyFont="1" applyFill="1" applyBorder="1" applyAlignment="1" applyProtection="1">
      <alignment horizontal="center" vertical="center" wrapText="1" readingOrder="2"/>
      <protection hidden="1"/>
    </xf>
    <xf numFmtId="0" fontId="3" fillId="4" borderId="8" xfId="0" applyFont="1" applyFill="1" applyBorder="1" applyAlignment="1" applyProtection="1">
      <alignment horizontal="center" vertical="center" wrapText="1" readingOrder="2"/>
      <protection hidden="1"/>
    </xf>
    <xf numFmtId="0" fontId="3" fillId="4" borderId="23" xfId="0" applyFont="1" applyFill="1" applyBorder="1" applyAlignment="1" applyProtection="1">
      <alignment horizontal="center" vertical="center" wrapText="1" readingOrder="2"/>
      <protection hidden="1"/>
    </xf>
    <xf numFmtId="0" fontId="3" fillId="4" borderId="16" xfId="0" applyFont="1" applyFill="1" applyBorder="1" applyAlignment="1" applyProtection="1">
      <alignment horizontal="center" vertical="center" wrapText="1" readingOrder="2"/>
      <protection hidden="1"/>
    </xf>
    <xf numFmtId="0" fontId="3" fillId="4" borderId="17" xfId="0" applyFont="1" applyFill="1" applyBorder="1" applyAlignment="1" applyProtection="1">
      <alignment horizontal="center" vertical="center" wrapText="1" readingOrder="2"/>
      <protection hidden="1"/>
    </xf>
    <xf numFmtId="0" fontId="6" fillId="7" borderId="30" xfId="0" applyFont="1" applyFill="1" applyBorder="1" applyAlignment="1" applyProtection="1">
      <alignment horizontal="right" vertical="top" wrapText="1" readingOrder="2"/>
      <protection hidden="1"/>
    </xf>
    <xf numFmtId="0" fontId="5" fillId="7" borderId="13" xfId="0" applyFont="1" applyFill="1" applyBorder="1" applyAlignment="1" applyProtection="1">
      <alignment horizontal="right" vertical="top" wrapText="1" readingOrder="2"/>
      <protection hidden="1"/>
    </xf>
    <xf numFmtId="0" fontId="6" fillId="7" borderId="34" xfId="0" applyFont="1" applyFill="1" applyBorder="1" applyAlignment="1" applyProtection="1">
      <alignment horizontal="right" vertical="top" wrapText="1" readingOrder="2"/>
      <protection hidden="1"/>
    </xf>
    <xf numFmtId="0" fontId="6" fillId="7" borderId="24" xfId="0" applyFont="1" applyFill="1" applyBorder="1" applyAlignment="1" applyProtection="1">
      <alignment horizontal="right" vertical="top" wrapText="1" readingOrder="2"/>
      <protection hidden="1"/>
    </xf>
    <xf numFmtId="0" fontId="4" fillId="5" borderId="10" xfId="0" applyFont="1" applyFill="1" applyBorder="1" applyAlignment="1" applyProtection="1">
      <alignment horizontal="center" vertical="center" wrapText="1" readingOrder="2"/>
      <protection hidden="1"/>
    </xf>
    <xf numFmtId="0" fontId="4" fillId="5" borderId="42" xfId="0" applyFont="1" applyFill="1" applyBorder="1" applyAlignment="1" applyProtection="1">
      <alignment horizontal="center" vertical="center" wrapText="1" readingOrder="2"/>
      <protection hidden="1"/>
    </xf>
    <xf numFmtId="0" fontId="4" fillId="5" borderId="13" xfId="0" applyFont="1" applyFill="1" applyBorder="1" applyAlignment="1" applyProtection="1">
      <alignment horizontal="center" vertical="center" wrapText="1" readingOrder="2"/>
      <protection hidden="1"/>
    </xf>
    <xf numFmtId="0" fontId="4" fillId="5" borderId="16" xfId="0" applyNumberFormat="1" applyFont="1" applyFill="1" applyBorder="1" applyAlignment="1" applyProtection="1">
      <alignment horizontal="center" vertical="center" wrapText="1" readingOrder="2"/>
      <protection hidden="1"/>
    </xf>
    <xf numFmtId="0" fontId="4" fillId="5" borderId="52" xfId="0" applyNumberFormat="1" applyFont="1" applyFill="1" applyBorder="1" applyAlignment="1" applyProtection="1">
      <alignment horizontal="center" vertical="center" wrapText="1" readingOrder="2"/>
      <protection hidden="1"/>
    </xf>
    <xf numFmtId="0" fontId="4" fillId="5" borderId="17" xfId="0" applyNumberFormat="1" applyFont="1" applyFill="1" applyBorder="1" applyAlignment="1" applyProtection="1">
      <alignment horizontal="center" vertical="center" wrapText="1" readingOrder="2"/>
      <protection hidden="1"/>
    </xf>
    <xf numFmtId="0" fontId="4" fillId="8" borderId="5" xfId="0" applyFont="1" applyFill="1" applyBorder="1" applyAlignment="1" applyProtection="1">
      <alignment horizontal="center" vertical="center" wrapText="1" readingOrder="2"/>
      <protection hidden="1"/>
    </xf>
    <xf numFmtId="0" fontId="4" fillId="8" borderId="9" xfId="0" applyFont="1" applyFill="1" applyBorder="1" applyAlignment="1" applyProtection="1">
      <alignment horizontal="center" vertical="center" wrapText="1" readingOrder="2"/>
      <protection hidden="1"/>
    </xf>
    <xf numFmtId="2" fontId="7" fillId="10" borderId="4" xfId="0" applyNumberFormat="1" applyFont="1" applyFill="1" applyBorder="1" applyAlignment="1" applyProtection="1">
      <alignment horizontal="center" vertical="center" wrapText="1" readingOrder="2"/>
      <protection locked="0"/>
    </xf>
    <xf numFmtId="2" fontId="7" fillId="10" borderId="26" xfId="0" applyNumberFormat="1" applyFont="1" applyFill="1" applyBorder="1" applyAlignment="1" applyProtection="1">
      <alignment horizontal="center" vertical="center" wrapText="1" readingOrder="2"/>
      <protection locked="0"/>
    </xf>
    <xf numFmtId="0" fontId="3" fillId="4" borderId="32" xfId="0" applyFont="1" applyFill="1" applyBorder="1" applyAlignment="1" applyProtection="1">
      <alignment horizontal="center" vertical="center" wrapText="1" readingOrder="2"/>
      <protection hidden="1"/>
    </xf>
    <xf numFmtId="0" fontId="3" fillId="4" borderId="18" xfId="0" applyFont="1" applyFill="1" applyBorder="1" applyAlignment="1" applyProtection="1">
      <alignment horizontal="center" vertical="center" wrapText="1" readingOrder="2"/>
      <protection hidden="1"/>
    </xf>
    <xf numFmtId="0" fontId="3" fillId="4" borderId="33" xfId="0" applyFont="1" applyFill="1" applyBorder="1" applyAlignment="1" applyProtection="1">
      <alignment horizontal="center" vertical="center" wrapText="1" readingOrder="2"/>
      <protection hidden="1"/>
    </xf>
    <xf numFmtId="0" fontId="8" fillId="7" borderId="34" xfId="0" applyFont="1" applyFill="1" applyBorder="1" applyAlignment="1" applyProtection="1">
      <alignment horizontal="right" vertical="top" wrapText="1" readingOrder="2"/>
      <protection hidden="1"/>
    </xf>
    <xf numFmtId="2" fontId="7" fillId="10" borderId="5" xfId="0" applyNumberFormat="1" applyFont="1" applyFill="1" applyBorder="1" applyAlignment="1" applyProtection="1">
      <alignment horizontal="center" vertical="center" wrapText="1" readingOrder="2"/>
      <protection locked="0"/>
    </xf>
    <xf numFmtId="0" fontId="23" fillId="11" borderId="55" xfId="0" applyFont="1" applyFill="1" applyBorder="1" applyAlignment="1">
      <alignment horizontal="center" vertical="center" wrapText="1"/>
    </xf>
    <xf numFmtId="0" fontId="23" fillId="11" borderId="2" xfId="0" applyFont="1" applyFill="1" applyBorder="1" applyAlignment="1" applyProtection="1">
      <alignment horizontal="center" vertical="center" wrapText="1" readingOrder="2"/>
      <protection hidden="1"/>
    </xf>
    <xf numFmtId="2" fontId="25" fillId="17" borderId="20" xfId="0" applyNumberFormat="1" applyFont="1" applyFill="1" applyBorder="1" applyAlignment="1">
      <alignment horizontal="center"/>
    </xf>
    <xf numFmtId="2" fontId="25" fillId="17" borderId="9" xfId="0" applyNumberFormat="1" applyFont="1" applyFill="1" applyBorder="1" applyAlignment="1">
      <alignment horizontal="center"/>
    </xf>
    <xf numFmtId="0" fontId="23" fillId="11" borderId="56" xfId="0" applyFont="1" applyFill="1" applyBorder="1" applyAlignment="1" applyProtection="1">
      <alignment horizontal="right" vertical="center" wrapText="1" readingOrder="2"/>
      <protection hidden="1"/>
    </xf>
    <xf numFmtId="0" fontId="23" fillId="11" borderId="10" xfId="0" applyFont="1" applyFill="1" applyBorder="1" applyAlignment="1">
      <alignment horizontal="center" vertical="center" wrapText="1"/>
    </xf>
    <xf numFmtId="0" fontId="23" fillId="11" borderId="8" xfId="0" applyFont="1" applyFill="1" applyBorder="1" applyAlignment="1">
      <alignment horizontal="center" vertical="center" wrapText="1"/>
    </xf>
    <xf numFmtId="0" fontId="23" fillId="11" borderId="2" xfId="0" applyFont="1" applyFill="1" applyBorder="1" applyAlignment="1">
      <alignment horizontal="center" vertical="center" wrapText="1"/>
    </xf>
    <xf numFmtId="0" fontId="23" fillId="13" borderId="25" xfId="0" applyFont="1" applyFill="1" applyBorder="1" applyAlignment="1">
      <alignment horizontal="center" vertical="center" wrapText="1"/>
    </xf>
    <xf numFmtId="0" fontId="23" fillId="13" borderId="45" xfId="0" applyFont="1" applyFill="1" applyBorder="1" applyAlignment="1">
      <alignment horizontal="center" vertical="center" wrapText="1"/>
    </xf>
    <xf numFmtId="0" fontId="23" fillId="13" borderId="46" xfId="0" applyFont="1" applyFill="1" applyBorder="1" applyAlignment="1">
      <alignment horizontal="center" vertical="center" wrapText="1"/>
    </xf>
    <xf numFmtId="0" fontId="23" fillId="11" borderId="16" xfId="0" applyFont="1" applyFill="1" applyBorder="1" applyAlignment="1">
      <alignment horizontal="center" vertical="center" wrapText="1"/>
    </xf>
    <xf numFmtId="0" fontId="23" fillId="11" borderId="56" xfId="0" applyFont="1" applyFill="1" applyBorder="1" applyAlignment="1">
      <alignment horizontal="center" vertical="center" wrapText="1"/>
    </xf>
    <xf numFmtId="0" fontId="23" fillId="11" borderId="13" xfId="0" applyFont="1" applyFill="1" applyBorder="1" applyAlignment="1">
      <alignment horizontal="center" vertical="center" wrapText="1"/>
    </xf>
    <xf numFmtId="0" fontId="23" fillId="11" borderId="23" xfId="0" applyFont="1" applyFill="1" applyBorder="1" applyAlignment="1" applyProtection="1">
      <alignment horizontal="center" vertical="center" wrapText="1" readingOrder="2"/>
      <protection hidden="1"/>
    </xf>
    <xf numFmtId="0" fontId="23" fillId="11" borderId="17" xfId="0" applyFont="1" applyFill="1" applyBorder="1" applyAlignment="1" applyProtection="1">
      <alignment horizontal="right" vertical="center" wrapText="1" readingOrder="2"/>
      <protection hidden="1"/>
    </xf>
    <xf numFmtId="0" fontId="23" fillId="11" borderId="20" xfId="0" applyFont="1" applyFill="1" applyBorder="1" applyAlignment="1">
      <alignment horizontal="center" vertical="center" wrapText="1"/>
    </xf>
    <xf numFmtId="0" fontId="23" fillId="11" borderId="9" xfId="0" applyFont="1" applyFill="1" applyBorder="1" applyAlignment="1">
      <alignment horizontal="center" vertical="center" wrapText="1"/>
    </xf>
    <xf numFmtId="0" fontId="23" fillId="11" borderId="12" xfId="0" applyFont="1" applyFill="1" applyBorder="1" applyAlignment="1">
      <alignment horizontal="center" vertical="center" wrapText="1"/>
    </xf>
    <xf numFmtId="0" fontId="23" fillId="11" borderId="19" xfId="0" applyFont="1" applyFill="1" applyBorder="1" applyAlignment="1">
      <alignment horizontal="center" vertical="center" wrapText="1"/>
    </xf>
  </cellXfs>
  <cellStyles count="5">
    <cellStyle name="Comma" xfId="3" builtinId="3"/>
    <cellStyle name="Normal" xfId="0" builtinId="0"/>
    <cellStyle name="Normal 2 2" xfId="4"/>
    <cellStyle name="Percent" xfId="1" builtinId="5"/>
    <cellStyle name="היפר-קישור" xfId="2" builtinId="8"/>
  </cellStyles>
  <dxfs count="252">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5"/>
  <sheetViews>
    <sheetView rightToLeft="1" view="pageBreakPreview" zoomScaleNormal="90" zoomScaleSheetLayoutView="100" workbookViewId="0">
      <pane xSplit="2" ySplit="7" topLeftCell="C8" activePane="bottomRight" state="frozen"/>
      <selection pane="topRight" activeCell="D1" sqref="D1"/>
      <selection pane="bottomLeft" activeCell="A10" sqref="A10"/>
      <selection pane="bottomRight" activeCell="C10" sqref="C10"/>
    </sheetView>
  </sheetViews>
  <sheetFormatPr defaultColWidth="9" defaultRowHeight="15"/>
  <cols>
    <col min="1" max="1" width="14.625" style="16" customWidth="1"/>
    <col min="2" max="2" width="10" style="16" customWidth="1"/>
    <col min="3" max="3" width="82.625" style="16" customWidth="1"/>
    <col min="4" max="5" width="24.625" style="16" customWidth="1"/>
    <col min="6" max="6" width="31.5" style="16" customWidth="1"/>
    <col min="7" max="16384" width="9" style="16"/>
  </cols>
  <sheetData>
    <row r="1" spans="1:6" ht="15.75">
      <c r="A1" s="130"/>
      <c r="B1" s="131"/>
      <c r="C1" s="14" t="s">
        <v>16</v>
      </c>
      <c r="D1" s="15">
        <v>1</v>
      </c>
      <c r="E1" s="15">
        <v>2</v>
      </c>
      <c r="F1" s="15">
        <v>3</v>
      </c>
    </row>
    <row r="2" spans="1:6" ht="15.75">
      <c r="A2" s="132"/>
      <c r="B2" s="133"/>
      <c r="C2" s="17" t="s">
        <v>1</v>
      </c>
      <c r="D2" s="17"/>
      <c r="E2" s="17"/>
      <c r="F2" s="17"/>
    </row>
    <row r="3" spans="1:6" ht="15.75">
      <c r="A3" s="132"/>
      <c r="B3" s="133"/>
      <c r="C3" s="17" t="s">
        <v>17</v>
      </c>
      <c r="D3" s="17"/>
      <c r="E3" s="17"/>
      <c r="F3" s="17"/>
    </row>
    <row r="4" spans="1:6" ht="15.75">
      <c r="A4" s="132"/>
      <c r="B4" s="133"/>
      <c r="C4" s="17" t="s">
        <v>18</v>
      </c>
      <c r="D4" s="18"/>
      <c r="E4" s="18"/>
      <c r="F4" s="18"/>
    </row>
    <row r="5" spans="1:6" ht="16.5" thickBot="1">
      <c r="A5" s="134"/>
      <c r="B5" s="135"/>
      <c r="C5" s="17" t="s">
        <v>19</v>
      </c>
      <c r="D5" s="19"/>
      <c r="E5" s="19"/>
      <c r="F5" s="19"/>
    </row>
    <row r="6" spans="1:6" ht="16.5" thickBot="1">
      <c r="A6" s="20" t="s">
        <v>20</v>
      </c>
      <c r="B6" s="21" t="s">
        <v>21</v>
      </c>
      <c r="C6" s="22" t="s">
        <v>22</v>
      </c>
      <c r="D6" s="23"/>
      <c r="E6" s="23"/>
      <c r="F6" s="23"/>
    </row>
    <row r="7" spans="1:6" ht="16.5" thickBot="1">
      <c r="A7" s="50"/>
      <c r="B7" s="24">
        <v>5.0999999999999996</v>
      </c>
      <c r="C7" s="53" t="s">
        <v>23</v>
      </c>
      <c r="D7" s="45"/>
      <c r="E7" s="45"/>
      <c r="F7" s="45"/>
    </row>
    <row r="8" spans="1:6" ht="15.75">
      <c r="A8" s="136" t="s">
        <v>24</v>
      </c>
      <c r="B8" s="25" t="s">
        <v>38</v>
      </c>
      <c r="C8" s="54" t="s">
        <v>25</v>
      </c>
      <c r="D8" s="26"/>
      <c r="E8" s="26"/>
      <c r="F8" s="26"/>
    </row>
    <row r="9" spans="1:6" ht="45">
      <c r="A9" s="137"/>
      <c r="B9" s="25" t="s">
        <v>39</v>
      </c>
      <c r="C9" s="54" t="s">
        <v>26</v>
      </c>
      <c r="D9" s="26"/>
      <c r="E9" s="26"/>
      <c r="F9" s="26"/>
    </row>
    <row r="10" spans="1:6" ht="75.75">
      <c r="A10" s="137"/>
      <c r="B10" s="25" t="s">
        <v>40</v>
      </c>
      <c r="C10" s="54" t="s">
        <v>78</v>
      </c>
      <c r="D10" s="26"/>
      <c r="E10" s="26"/>
      <c r="F10" s="26"/>
    </row>
    <row r="11" spans="1:6" ht="45">
      <c r="A11" s="137"/>
      <c r="B11" s="25" t="s">
        <v>41</v>
      </c>
      <c r="C11" s="54" t="s">
        <v>117</v>
      </c>
      <c r="D11" s="26"/>
      <c r="E11" s="26"/>
      <c r="F11" s="26"/>
    </row>
    <row r="12" spans="1:6" ht="15.75">
      <c r="A12" s="137"/>
      <c r="B12" s="25" t="s">
        <v>42</v>
      </c>
      <c r="C12" s="54" t="s">
        <v>58</v>
      </c>
      <c r="D12" s="26"/>
      <c r="E12" s="121"/>
      <c r="F12" s="97"/>
    </row>
    <row r="13" spans="1:6" ht="92.25" thickBot="1">
      <c r="A13" s="51"/>
      <c r="B13" s="25" t="s">
        <v>43</v>
      </c>
      <c r="C13" s="125" t="s">
        <v>116</v>
      </c>
      <c r="D13" s="47"/>
      <c r="E13" s="47"/>
      <c r="F13" s="47"/>
    </row>
    <row r="14" spans="1:6" ht="16.5" thickBot="1">
      <c r="A14" s="52"/>
      <c r="B14" s="28">
        <v>5.2</v>
      </c>
      <c r="C14" s="55" t="s">
        <v>27</v>
      </c>
      <c r="D14" s="46"/>
      <c r="E14" s="46"/>
      <c r="F14" s="46"/>
    </row>
    <row r="15" spans="1:6" ht="30">
      <c r="A15" s="140" t="s">
        <v>28</v>
      </c>
      <c r="B15" s="58" t="s">
        <v>44</v>
      </c>
      <c r="C15" s="56" t="s">
        <v>98</v>
      </c>
      <c r="D15" s="47"/>
      <c r="E15" s="47"/>
      <c r="F15" s="47"/>
    </row>
    <row r="16" spans="1:6" ht="16.5" thickBot="1">
      <c r="A16" s="140"/>
      <c r="B16" s="99" t="s">
        <v>45</v>
      </c>
      <c r="C16" s="100" t="s">
        <v>70</v>
      </c>
      <c r="D16" s="47"/>
      <c r="E16" s="47"/>
      <c r="F16" s="47"/>
    </row>
    <row r="17" spans="1:6" ht="30">
      <c r="A17" s="140"/>
      <c r="B17" s="107" t="s">
        <v>46</v>
      </c>
      <c r="C17" s="108" t="s">
        <v>120</v>
      </c>
      <c r="D17" s="109"/>
      <c r="E17" s="122"/>
      <c r="F17" s="110"/>
    </row>
    <row r="18" spans="1:6" ht="15.75">
      <c r="A18" s="140"/>
      <c r="B18" s="111" t="s">
        <v>99</v>
      </c>
      <c r="C18" s="105" t="s">
        <v>104</v>
      </c>
      <c r="D18" s="106"/>
      <c r="E18" s="123"/>
      <c r="F18" s="112"/>
    </row>
    <row r="19" spans="1:6" ht="15.75">
      <c r="A19" s="140"/>
      <c r="B19" s="111" t="s">
        <v>100</v>
      </c>
      <c r="C19" s="105" t="s">
        <v>105</v>
      </c>
      <c r="D19" s="106"/>
      <c r="E19" s="123"/>
      <c r="F19" s="112"/>
    </row>
    <row r="20" spans="1:6" ht="15.75">
      <c r="A20" s="140"/>
      <c r="B20" s="111" t="s">
        <v>101</v>
      </c>
      <c r="C20" s="105" t="s">
        <v>106</v>
      </c>
      <c r="D20" s="106"/>
      <c r="E20" s="123"/>
      <c r="F20" s="112"/>
    </row>
    <row r="21" spans="1:6" ht="15.75">
      <c r="A21" s="140"/>
      <c r="B21" s="111" t="s">
        <v>102</v>
      </c>
      <c r="C21" s="105" t="s">
        <v>107</v>
      </c>
      <c r="D21" s="106"/>
      <c r="E21" s="123"/>
      <c r="F21" s="112"/>
    </row>
    <row r="22" spans="1:6" ht="16.5" thickBot="1">
      <c r="A22" s="140"/>
      <c r="B22" s="113" t="s">
        <v>103</v>
      </c>
      <c r="C22" s="114" t="s">
        <v>108</v>
      </c>
      <c r="D22" s="115"/>
      <c r="E22" s="124"/>
      <c r="F22" s="116"/>
    </row>
    <row r="23" spans="1:6" ht="45.75" thickBot="1">
      <c r="A23" s="141" t="s">
        <v>29</v>
      </c>
      <c r="B23" s="101" t="s">
        <v>71</v>
      </c>
      <c r="C23" s="102" t="s">
        <v>59</v>
      </c>
      <c r="D23" s="103"/>
      <c r="E23" s="103"/>
      <c r="F23" s="104"/>
    </row>
    <row r="24" spans="1:6" ht="16.5" thickBot="1">
      <c r="A24" s="142"/>
      <c r="B24" s="58" t="s">
        <v>72</v>
      </c>
      <c r="C24" s="57" t="s">
        <v>60</v>
      </c>
      <c r="D24" s="49"/>
      <c r="E24" s="49"/>
      <c r="F24" s="48"/>
    </row>
    <row r="25" spans="1:6" ht="30.75" thickBot="1">
      <c r="A25" s="142"/>
      <c r="B25" s="58" t="s">
        <v>73</v>
      </c>
      <c r="C25" s="57" t="s">
        <v>61</v>
      </c>
      <c r="D25" s="49"/>
      <c r="E25" s="49"/>
      <c r="F25" s="48"/>
    </row>
    <row r="26" spans="1:6" ht="30.75" thickBot="1">
      <c r="A26" s="143"/>
      <c r="B26" s="58" t="s">
        <v>74</v>
      </c>
      <c r="C26" s="57" t="s">
        <v>62</v>
      </c>
      <c r="D26" s="49"/>
      <c r="E26" s="49"/>
      <c r="F26" s="48"/>
    </row>
    <row r="27" spans="1:6" ht="16.5" thickBot="1">
      <c r="A27" s="29"/>
      <c r="B27" s="138" t="s">
        <v>30</v>
      </c>
      <c r="C27" s="139"/>
      <c r="D27" s="30"/>
      <c r="E27" s="30"/>
      <c r="F27" s="30"/>
    </row>
    <row r="28" spans="1:6" ht="16.5" thickBot="1">
      <c r="A28"/>
      <c r="B28" s="31" t="s">
        <v>31</v>
      </c>
      <c r="C28" s="32" t="s">
        <v>32</v>
      </c>
      <c r="D28" s="44"/>
      <c r="E28" s="44"/>
      <c r="F28" s="44"/>
    </row>
    <row r="29" spans="1:6" ht="16.5" thickBot="1">
      <c r="A29"/>
      <c r="B29" s="33">
        <v>6.1</v>
      </c>
      <c r="C29" s="34" t="s">
        <v>79</v>
      </c>
      <c r="D29" s="35"/>
      <c r="E29" s="35"/>
      <c r="F29" s="35"/>
    </row>
    <row r="30" spans="1:6" ht="45.75" thickBot="1">
      <c r="A30"/>
      <c r="B30" s="33">
        <v>6.2</v>
      </c>
      <c r="C30" s="36" t="s">
        <v>47</v>
      </c>
      <c r="D30" s="35"/>
      <c r="E30" s="35"/>
      <c r="F30" s="35"/>
    </row>
    <row r="31" spans="1:6" ht="30.75" thickBot="1">
      <c r="A31"/>
      <c r="B31" s="33">
        <v>6.3</v>
      </c>
      <c r="C31" s="37" t="s">
        <v>33</v>
      </c>
      <c r="D31" s="35"/>
      <c r="E31" s="35"/>
      <c r="F31" s="35"/>
    </row>
    <row r="32" spans="1:6" ht="30.75" thickBot="1">
      <c r="A32"/>
      <c r="B32" s="33">
        <v>6.4</v>
      </c>
      <c r="C32" s="37" t="s">
        <v>48</v>
      </c>
      <c r="D32" s="26"/>
      <c r="E32" s="26"/>
      <c r="F32" s="26"/>
    </row>
    <row r="33" spans="1:6" ht="45.75" thickBot="1">
      <c r="A33"/>
      <c r="B33" s="33">
        <v>6.5</v>
      </c>
      <c r="C33" s="36" t="s">
        <v>49</v>
      </c>
      <c r="D33" s="35"/>
      <c r="E33" s="35"/>
      <c r="F33" s="35"/>
    </row>
    <row r="34" spans="1:6" ht="30.75" thickBot="1">
      <c r="A34"/>
      <c r="B34" s="33">
        <v>6.6</v>
      </c>
      <c r="C34" s="37" t="s">
        <v>80</v>
      </c>
      <c r="D34" s="35"/>
      <c r="E34" s="35"/>
      <c r="F34" s="35"/>
    </row>
    <row r="35" spans="1:6" ht="30.75" thickBot="1">
      <c r="A35"/>
      <c r="B35" s="33">
        <v>6.7</v>
      </c>
      <c r="C35" s="37" t="s">
        <v>50</v>
      </c>
      <c r="D35" s="35"/>
      <c r="E35" s="35"/>
      <c r="F35" s="35"/>
    </row>
    <row r="36" spans="1:6" ht="30.75" thickBot="1">
      <c r="A36"/>
      <c r="B36" s="33">
        <v>6.8</v>
      </c>
      <c r="C36" s="36" t="s">
        <v>63</v>
      </c>
      <c r="D36" s="35"/>
      <c r="E36" s="35"/>
      <c r="F36" s="35"/>
    </row>
    <row r="37" spans="1:6" ht="30.75" thickBot="1">
      <c r="A37"/>
      <c r="B37" s="33">
        <v>6.9</v>
      </c>
      <c r="C37" s="36" t="s">
        <v>64</v>
      </c>
      <c r="D37" s="35"/>
      <c r="E37" s="35"/>
      <c r="F37" s="35"/>
    </row>
    <row r="38" spans="1:6" ht="30.75" thickBot="1">
      <c r="A38"/>
      <c r="B38" s="42">
        <v>6.1</v>
      </c>
      <c r="C38" s="36" t="s">
        <v>65</v>
      </c>
      <c r="D38" s="35"/>
      <c r="E38" s="35"/>
      <c r="F38" s="35"/>
    </row>
    <row r="39" spans="1:6" ht="30.75" thickBot="1">
      <c r="A39"/>
      <c r="B39" s="33">
        <v>6.11</v>
      </c>
      <c r="C39" s="36" t="s">
        <v>66</v>
      </c>
      <c r="D39" s="35"/>
      <c r="E39" s="35"/>
      <c r="F39" s="35"/>
    </row>
    <row r="40" spans="1:6" ht="16.5" thickBot="1">
      <c r="A40"/>
      <c r="B40" s="42">
        <v>6.12</v>
      </c>
      <c r="C40" s="36" t="s">
        <v>34</v>
      </c>
      <c r="D40" s="35"/>
      <c r="E40" s="35"/>
      <c r="F40" s="35"/>
    </row>
    <row r="41" spans="1:6" ht="16.5" thickBot="1">
      <c r="A41"/>
      <c r="B41" s="33">
        <v>6.13</v>
      </c>
      <c r="C41" s="36" t="s">
        <v>51</v>
      </c>
      <c r="D41" s="35"/>
      <c r="E41" s="35"/>
      <c r="F41" s="35"/>
    </row>
    <row r="42" spans="1:6" ht="16.5" thickBot="1">
      <c r="A42"/>
      <c r="B42" s="42">
        <v>6.14</v>
      </c>
      <c r="C42" s="36" t="s">
        <v>52</v>
      </c>
      <c r="D42" s="35"/>
      <c r="E42" s="35"/>
      <c r="F42" s="35"/>
    </row>
    <row r="43" spans="1:6" ht="16.5" thickBot="1">
      <c r="A43"/>
      <c r="B43" s="33">
        <v>6.15</v>
      </c>
      <c r="C43" s="36" t="s">
        <v>53</v>
      </c>
      <c r="D43" s="27"/>
      <c r="E43" s="27"/>
      <c r="F43" s="27"/>
    </row>
    <row r="44" spans="1:6" ht="30.75" thickBot="1">
      <c r="A44"/>
      <c r="B44" s="42">
        <v>6.16</v>
      </c>
      <c r="C44" s="36" t="s">
        <v>93</v>
      </c>
      <c r="D44" s="27"/>
      <c r="E44" s="26"/>
      <c r="F44" s="35"/>
    </row>
    <row r="45" spans="1:6" ht="45.75" thickBot="1">
      <c r="A45"/>
      <c r="B45" s="33">
        <v>6.17</v>
      </c>
      <c r="C45" s="36" t="s">
        <v>35</v>
      </c>
      <c r="D45" s="27"/>
      <c r="E45" s="27"/>
      <c r="F45" s="27"/>
    </row>
    <row r="46" spans="1:6" ht="30.75" thickBot="1">
      <c r="A46"/>
      <c r="B46" s="42">
        <v>6.1800000000000104</v>
      </c>
      <c r="C46" s="37" t="s">
        <v>81</v>
      </c>
      <c r="D46" s="27"/>
      <c r="E46" s="27"/>
      <c r="F46" s="27"/>
    </row>
    <row r="47" spans="1:6" ht="45">
      <c r="A47"/>
      <c r="B47" s="33">
        <v>6.1900000000000102</v>
      </c>
      <c r="C47" s="65" t="s">
        <v>36</v>
      </c>
      <c r="D47" s="27"/>
      <c r="E47" s="27"/>
      <c r="F47" s="27"/>
    </row>
    <row r="48" spans="1:6" ht="15.75">
      <c r="A48"/>
      <c r="B48" s="38">
        <v>6.2</v>
      </c>
      <c r="C48" s="62" t="s">
        <v>82</v>
      </c>
      <c r="D48" s="27"/>
      <c r="E48" s="27"/>
      <c r="F48" s="27"/>
    </row>
    <row r="59" spans="2:6">
      <c r="B59" s="39"/>
      <c r="C59" s="39"/>
      <c r="D59" s="40"/>
      <c r="E59" s="40"/>
      <c r="F59" s="40"/>
    </row>
    <row r="60" spans="2:6">
      <c r="B60" s="39"/>
      <c r="C60" s="39"/>
      <c r="D60" s="40"/>
      <c r="E60" s="40"/>
      <c r="F60" s="40"/>
    </row>
    <row r="61" spans="2:6">
      <c r="B61" s="39"/>
      <c r="C61" s="39"/>
      <c r="D61" s="40"/>
      <c r="E61" s="40"/>
      <c r="F61" s="40"/>
    </row>
    <row r="62" spans="2:6">
      <c r="B62" s="39"/>
      <c r="C62" s="39"/>
      <c r="D62" s="40"/>
      <c r="E62" s="40"/>
      <c r="F62" s="40"/>
    </row>
    <row r="63" spans="2:6" ht="15.75">
      <c r="B63" s="39"/>
      <c r="C63" s="41"/>
      <c r="D63" s="40"/>
      <c r="E63" s="40"/>
      <c r="F63" s="40"/>
    </row>
    <row r="64" spans="2:6">
      <c r="B64" s="39"/>
      <c r="C64" s="39"/>
      <c r="D64" s="39"/>
      <c r="E64" s="39"/>
      <c r="F64" s="39"/>
    </row>
    <row r="65" spans="2:6">
      <c r="B65" s="39"/>
      <c r="C65" s="39"/>
      <c r="D65" s="39"/>
      <c r="E65" s="39"/>
      <c r="F65" s="39"/>
    </row>
    <row r="66" spans="2:6">
      <c r="B66" s="39"/>
      <c r="C66" s="39"/>
      <c r="D66" s="39"/>
      <c r="E66" s="39"/>
      <c r="F66" s="39"/>
    </row>
    <row r="67" spans="2:6">
      <c r="B67" s="39"/>
      <c r="C67" s="39"/>
      <c r="D67" s="39"/>
      <c r="E67" s="39"/>
      <c r="F67" s="39"/>
    </row>
    <row r="68" spans="2:6">
      <c r="B68" s="39"/>
      <c r="C68" s="39"/>
      <c r="D68" s="39"/>
      <c r="E68" s="39"/>
      <c r="F68" s="39"/>
    </row>
    <row r="69" spans="2:6">
      <c r="B69" s="39"/>
      <c r="C69" s="39"/>
      <c r="D69" s="39"/>
      <c r="E69" s="39"/>
      <c r="F69" s="39"/>
    </row>
    <row r="70" spans="2:6">
      <c r="B70" s="39"/>
      <c r="C70" s="39"/>
      <c r="D70" s="39"/>
      <c r="E70" s="39"/>
      <c r="F70" s="39"/>
    </row>
    <row r="71" spans="2:6">
      <c r="B71" s="39"/>
      <c r="C71" s="39"/>
      <c r="D71" s="39"/>
      <c r="E71" s="39"/>
      <c r="F71" s="39"/>
    </row>
    <row r="72" spans="2:6">
      <c r="B72" s="39"/>
      <c r="C72" s="39"/>
      <c r="D72" s="39"/>
      <c r="E72" s="39"/>
      <c r="F72" s="39"/>
    </row>
    <row r="73" spans="2:6">
      <c r="B73" s="39"/>
      <c r="C73" s="39"/>
      <c r="D73" s="40"/>
      <c r="E73" s="40"/>
      <c r="F73" s="40"/>
    </row>
    <row r="74" spans="2:6">
      <c r="B74" s="39"/>
      <c r="C74" s="39"/>
      <c r="D74" s="40"/>
      <c r="E74" s="40"/>
      <c r="F74" s="40"/>
    </row>
    <row r="75" spans="2:6">
      <c r="B75" s="39"/>
      <c r="C75" s="39"/>
      <c r="D75" s="40"/>
      <c r="E75" s="40"/>
      <c r="F75" s="40"/>
    </row>
  </sheetData>
  <mergeCells count="5">
    <mergeCell ref="A1:B5"/>
    <mergeCell ref="A8:A12"/>
    <mergeCell ref="B27:C27"/>
    <mergeCell ref="A15:A22"/>
    <mergeCell ref="A23:A26"/>
  </mergeCells>
  <conditionalFormatting sqref="D27:E27">
    <cfRule type="containsText" dxfId="251" priority="284" operator="containsText" text="ל.ר.">
      <formula>NOT(ISERROR(SEARCH("ל.ר.",D27)))</formula>
    </cfRule>
    <cfRule type="containsText" dxfId="250" priority="285" operator="containsText" text="$">
      <formula>NOT(ISERROR(SEARCH("$",D27)))</formula>
    </cfRule>
    <cfRule type="containsText" dxfId="249" priority="286" operator="containsText" text="X">
      <formula>NOT(ISERROR(SEARCH("X",D27)))</formula>
    </cfRule>
    <cfRule type="containsText" dxfId="248" priority="287" operator="containsText" text="V">
      <formula>NOT(ISERROR(SEARCH("V",D27)))</formula>
    </cfRule>
  </conditionalFormatting>
  <conditionalFormatting sqref="D7:E7">
    <cfRule type="containsText" dxfId="247" priority="292" operator="containsText" text="ל.ר.">
      <formula>NOT(ISERROR(SEARCH("ל.ר.",D7)))</formula>
    </cfRule>
    <cfRule type="containsText" dxfId="246" priority="293" operator="containsText" text="$">
      <formula>NOT(ISERROR(SEARCH("$",D7)))</formula>
    </cfRule>
    <cfRule type="containsText" dxfId="245" priority="294" operator="containsText" text="X">
      <formula>NOT(ISERROR(SEARCH("X",D7)))</formula>
    </cfRule>
    <cfRule type="containsText" dxfId="244" priority="295" operator="containsText" text="V">
      <formula>NOT(ISERROR(SEARCH("V",D7)))</formula>
    </cfRule>
  </conditionalFormatting>
  <conditionalFormatting sqref="D14:E14">
    <cfRule type="containsText" dxfId="243" priority="288" operator="containsText" text="ל.ר.">
      <formula>NOT(ISERROR(SEARCH("ל.ר.",D14)))</formula>
    </cfRule>
    <cfRule type="containsText" dxfId="242" priority="289" operator="containsText" text="$">
      <formula>NOT(ISERROR(SEARCH("$",D14)))</formula>
    </cfRule>
    <cfRule type="containsText" dxfId="241" priority="290" operator="containsText" text="X">
      <formula>NOT(ISERROR(SEARCH("X",D14)))</formula>
    </cfRule>
    <cfRule type="containsText" dxfId="240" priority="291" operator="containsText" text="V">
      <formula>NOT(ISERROR(SEARCH("V",D14)))</formula>
    </cfRule>
  </conditionalFormatting>
  <conditionalFormatting sqref="D14:E14">
    <cfRule type="notContainsBlanks" dxfId="239" priority="296">
      <formula>LEN(TRIM(D14))&gt;0</formula>
    </cfRule>
  </conditionalFormatting>
  <conditionalFormatting sqref="D12:E13 D32:E32 D15:E26 D43:E48 D8:E10">
    <cfRule type="containsText" dxfId="238" priority="280" operator="containsText" text="V">
      <formula>NOT(ISERROR(SEARCH("V",D8)))</formula>
    </cfRule>
    <cfRule type="expression" dxfId="237" priority="281">
      <formula>D8="ל.ר."</formula>
    </cfRule>
    <cfRule type="containsText" dxfId="236" priority="282" operator="containsText" text="X">
      <formula>NOT(ISERROR(SEARCH("X",D8)))</formula>
    </cfRule>
    <cfRule type="notContainsBlanks" dxfId="235" priority="283">
      <formula>LEN(TRIM(D8))&gt;0</formula>
    </cfRule>
  </conditionalFormatting>
  <conditionalFormatting sqref="D29:E30">
    <cfRule type="containsText" dxfId="234" priority="276" operator="containsText" text="V">
      <formula>NOT(ISERROR(SEARCH("V",D29)))</formula>
    </cfRule>
    <cfRule type="expression" dxfId="233" priority="277">
      <formula>D29="ל.ר."</formula>
    </cfRule>
    <cfRule type="containsText" dxfId="232" priority="278" operator="containsText" text="X">
      <formula>NOT(ISERROR(SEARCH("X",D29)))</formula>
    </cfRule>
    <cfRule type="notContainsBlanks" dxfId="231" priority="279">
      <formula>LEN(TRIM(D29))&gt;0</formula>
    </cfRule>
  </conditionalFormatting>
  <conditionalFormatting sqref="D28:E28">
    <cfRule type="containsText" dxfId="230" priority="272" operator="containsText" text="ל.ר.">
      <formula>NOT(ISERROR(SEARCH("ל.ר.",D28)))</formula>
    </cfRule>
    <cfRule type="containsText" dxfId="229" priority="273" operator="containsText" text="$">
      <formula>NOT(ISERROR(SEARCH("$",D28)))</formula>
    </cfRule>
    <cfRule type="containsText" dxfId="228" priority="274" operator="containsText" text="X">
      <formula>NOT(ISERROR(SEARCH("X",D28)))</formula>
    </cfRule>
    <cfRule type="containsText" dxfId="227" priority="275" operator="containsText" text="V">
      <formula>NOT(ISERROR(SEARCH("V",D28)))</formula>
    </cfRule>
  </conditionalFormatting>
  <conditionalFormatting sqref="D43:E48">
    <cfRule type="containsText" dxfId="226" priority="231" operator="containsText" text="לא רלוונטי">
      <formula>NOT(ISERROR(SEARCH("לא רלוונטי",D43)))</formula>
    </cfRule>
  </conditionalFormatting>
  <conditionalFormatting sqref="F27">
    <cfRule type="containsText" dxfId="225" priority="208" operator="containsText" text="ל.ר.">
      <formula>NOT(ISERROR(SEARCH("ל.ר.",F27)))</formula>
    </cfRule>
    <cfRule type="containsText" dxfId="224" priority="209" operator="containsText" text="$">
      <formula>NOT(ISERROR(SEARCH("$",F27)))</formula>
    </cfRule>
    <cfRule type="containsText" dxfId="223" priority="210" operator="containsText" text="X">
      <formula>NOT(ISERROR(SEARCH("X",F27)))</formula>
    </cfRule>
    <cfRule type="containsText" dxfId="222" priority="211" operator="containsText" text="V">
      <formula>NOT(ISERROR(SEARCH("V",F27)))</formula>
    </cfRule>
  </conditionalFormatting>
  <conditionalFormatting sqref="F7">
    <cfRule type="containsText" dxfId="221" priority="216" operator="containsText" text="ל.ר.">
      <formula>NOT(ISERROR(SEARCH("ל.ר.",F7)))</formula>
    </cfRule>
    <cfRule type="containsText" dxfId="220" priority="217" operator="containsText" text="$">
      <formula>NOT(ISERROR(SEARCH("$",F7)))</formula>
    </cfRule>
    <cfRule type="containsText" dxfId="219" priority="218" operator="containsText" text="X">
      <formula>NOT(ISERROR(SEARCH("X",F7)))</formula>
    </cfRule>
    <cfRule type="containsText" dxfId="218" priority="219" operator="containsText" text="V">
      <formula>NOT(ISERROR(SEARCH("V",F7)))</formula>
    </cfRule>
  </conditionalFormatting>
  <conditionalFormatting sqref="F14">
    <cfRule type="containsText" dxfId="217" priority="212" operator="containsText" text="ל.ר.">
      <formula>NOT(ISERROR(SEARCH("ל.ר.",F14)))</formula>
    </cfRule>
    <cfRule type="containsText" dxfId="216" priority="213" operator="containsText" text="$">
      <formula>NOT(ISERROR(SEARCH("$",F14)))</formula>
    </cfRule>
    <cfRule type="containsText" dxfId="215" priority="214" operator="containsText" text="X">
      <formula>NOT(ISERROR(SEARCH("X",F14)))</formula>
    </cfRule>
    <cfRule type="containsText" dxfId="214" priority="215" operator="containsText" text="V">
      <formula>NOT(ISERROR(SEARCH("V",F14)))</formula>
    </cfRule>
  </conditionalFormatting>
  <conditionalFormatting sqref="F14">
    <cfRule type="notContainsBlanks" dxfId="213" priority="220">
      <formula>LEN(TRIM(F14))&gt;0</formula>
    </cfRule>
  </conditionalFormatting>
  <conditionalFormatting sqref="F48">
    <cfRule type="containsText" dxfId="212" priority="204" operator="containsText" text="V">
      <formula>NOT(ISERROR(SEARCH("V",F48)))</formula>
    </cfRule>
    <cfRule type="expression" dxfId="211" priority="205">
      <formula>F48="ל.ר."</formula>
    </cfRule>
    <cfRule type="containsText" dxfId="210" priority="206" operator="containsText" text="X">
      <formula>NOT(ISERROR(SEARCH("X",F48)))</formula>
    </cfRule>
    <cfRule type="notContainsBlanks" dxfId="209" priority="207">
      <formula>LEN(TRIM(F48))&gt;0</formula>
    </cfRule>
  </conditionalFormatting>
  <conditionalFormatting sqref="F28">
    <cfRule type="containsText" dxfId="208" priority="196" operator="containsText" text="ל.ר.">
      <formula>NOT(ISERROR(SEARCH("ל.ר.",F28)))</formula>
    </cfRule>
    <cfRule type="containsText" dxfId="207" priority="197" operator="containsText" text="$">
      <formula>NOT(ISERROR(SEARCH("$",F28)))</formula>
    </cfRule>
    <cfRule type="containsText" dxfId="206" priority="198" operator="containsText" text="X">
      <formula>NOT(ISERROR(SEARCH("X",F28)))</formula>
    </cfRule>
    <cfRule type="containsText" dxfId="205" priority="199" operator="containsText" text="V">
      <formula>NOT(ISERROR(SEARCH("V",F28)))</formula>
    </cfRule>
  </conditionalFormatting>
  <conditionalFormatting sqref="F48">
    <cfRule type="containsText" dxfId="204" priority="195" operator="containsText" text="לא רלוונטי">
      <formula>NOT(ISERROR(SEARCH("לא רלוונטי",F48)))</formula>
    </cfRule>
  </conditionalFormatting>
  <conditionalFormatting sqref="D11:E11">
    <cfRule type="containsText" dxfId="203" priority="185" operator="containsText" text="V">
      <formula>NOT(ISERROR(SEARCH("V",D11)))</formula>
    </cfRule>
    <cfRule type="expression" dxfId="202" priority="186">
      <formula>D11="ל.ר."</formula>
    </cfRule>
    <cfRule type="containsText" dxfId="201" priority="187" operator="containsText" text="X">
      <formula>NOT(ISERROR(SEARCH("X",D11)))</formula>
    </cfRule>
    <cfRule type="notContainsBlanks" dxfId="200" priority="188">
      <formula>LEN(TRIM(D11))&gt;0</formula>
    </cfRule>
  </conditionalFormatting>
  <conditionalFormatting sqref="F13">
    <cfRule type="containsText" dxfId="199" priority="181" operator="containsText" text="V">
      <formula>NOT(ISERROR(SEARCH("V",F13)))</formula>
    </cfRule>
    <cfRule type="expression" dxfId="198" priority="182">
      <formula>F13="ל.ר."</formula>
    </cfRule>
    <cfRule type="containsText" dxfId="197" priority="183" operator="containsText" text="X">
      <formula>NOT(ISERROR(SEARCH("X",F13)))</formula>
    </cfRule>
    <cfRule type="notContainsBlanks" dxfId="196" priority="184">
      <formula>LEN(TRIM(F13))&gt;0</formula>
    </cfRule>
  </conditionalFormatting>
  <conditionalFormatting sqref="D33:E33">
    <cfRule type="containsText" dxfId="195" priority="177" operator="containsText" text="V">
      <formula>NOT(ISERROR(SEARCH("V",D33)))</formula>
    </cfRule>
    <cfRule type="expression" dxfId="194" priority="178">
      <formula>D33="ל.ר."</formula>
    </cfRule>
    <cfRule type="containsText" dxfId="193" priority="179" operator="containsText" text="X">
      <formula>NOT(ISERROR(SEARCH("X",D33)))</formula>
    </cfRule>
    <cfRule type="notContainsBlanks" dxfId="192" priority="180">
      <formula>LEN(TRIM(D33))&gt;0</formula>
    </cfRule>
  </conditionalFormatting>
  <conditionalFormatting sqref="D34:E34">
    <cfRule type="containsText" dxfId="191" priority="173" operator="containsText" text="V">
      <formula>NOT(ISERROR(SEARCH("V",D34)))</formula>
    </cfRule>
    <cfRule type="expression" dxfId="190" priority="174">
      <formula>D34="ל.ר."</formula>
    </cfRule>
    <cfRule type="containsText" dxfId="189" priority="175" operator="containsText" text="X">
      <formula>NOT(ISERROR(SEARCH("X",D34)))</formula>
    </cfRule>
    <cfRule type="notContainsBlanks" dxfId="188" priority="176">
      <formula>LEN(TRIM(D34))&gt;0</formula>
    </cfRule>
  </conditionalFormatting>
  <conditionalFormatting sqref="D35:E35">
    <cfRule type="containsText" dxfId="187" priority="169" operator="containsText" text="V">
      <formula>NOT(ISERROR(SEARCH("V",D35)))</formula>
    </cfRule>
    <cfRule type="expression" dxfId="186" priority="170">
      <formula>D35="ל.ר."</formula>
    </cfRule>
    <cfRule type="containsText" dxfId="185" priority="171" operator="containsText" text="X">
      <formula>NOT(ISERROR(SEARCH("X",D35)))</formula>
    </cfRule>
    <cfRule type="notContainsBlanks" dxfId="184" priority="172">
      <formula>LEN(TRIM(D35))&gt;0</formula>
    </cfRule>
  </conditionalFormatting>
  <conditionalFormatting sqref="D36:E36">
    <cfRule type="containsText" dxfId="183" priority="165" operator="containsText" text="V">
      <formula>NOT(ISERROR(SEARCH("V",D36)))</formula>
    </cfRule>
    <cfRule type="expression" dxfId="182" priority="166">
      <formula>D36="ל.ר."</formula>
    </cfRule>
    <cfRule type="containsText" dxfId="181" priority="167" operator="containsText" text="X">
      <formula>NOT(ISERROR(SEARCH("X",D36)))</formula>
    </cfRule>
    <cfRule type="notContainsBlanks" dxfId="180" priority="168">
      <formula>LEN(TRIM(D36))&gt;0</formula>
    </cfRule>
  </conditionalFormatting>
  <conditionalFormatting sqref="D37:E37">
    <cfRule type="containsText" dxfId="179" priority="161" operator="containsText" text="V">
      <formula>NOT(ISERROR(SEARCH("V",D37)))</formula>
    </cfRule>
    <cfRule type="expression" dxfId="178" priority="162">
      <formula>D37="ל.ר."</formula>
    </cfRule>
    <cfRule type="containsText" dxfId="177" priority="163" operator="containsText" text="X">
      <formula>NOT(ISERROR(SEARCH("X",D37)))</formula>
    </cfRule>
    <cfRule type="notContainsBlanks" dxfId="176" priority="164">
      <formula>LEN(TRIM(D37))&gt;0</formula>
    </cfRule>
  </conditionalFormatting>
  <conditionalFormatting sqref="D38:E38">
    <cfRule type="containsText" dxfId="175" priority="157" operator="containsText" text="V">
      <formula>NOT(ISERROR(SEARCH("V",D38)))</formula>
    </cfRule>
    <cfRule type="expression" dxfId="174" priority="158">
      <formula>D38="ל.ר."</formula>
    </cfRule>
    <cfRule type="containsText" dxfId="173" priority="159" operator="containsText" text="X">
      <formula>NOT(ISERROR(SEARCH("X",D38)))</formula>
    </cfRule>
    <cfRule type="notContainsBlanks" dxfId="172" priority="160">
      <formula>LEN(TRIM(D38))&gt;0</formula>
    </cfRule>
  </conditionalFormatting>
  <conditionalFormatting sqref="D31:E31">
    <cfRule type="containsText" dxfId="171" priority="153" operator="containsText" text="V">
      <formula>NOT(ISERROR(SEARCH("V",D31)))</formula>
    </cfRule>
    <cfRule type="expression" dxfId="170" priority="154">
      <formula>D31="ל.ר."</formula>
    </cfRule>
    <cfRule type="containsText" dxfId="169" priority="155" operator="containsText" text="X">
      <formula>NOT(ISERROR(SEARCH("X",D31)))</formula>
    </cfRule>
    <cfRule type="notContainsBlanks" dxfId="168" priority="156">
      <formula>LEN(TRIM(D31))&gt;0</formula>
    </cfRule>
  </conditionalFormatting>
  <conditionalFormatting sqref="D39:E39">
    <cfRule type="containsText" dxfId="167" priority="149" operator="containsText" text="V">
      <formula>NOT(ISERROR(SEARCH("V",D39)))</formula>
    </cfRule>
    <cfRule type="expression" dxfId="166" priority="150">
      <formula>D39="ל.ר."</formula>
    </cfRule>
    <cfRule type="containsText" dxfId="165" priority="151" operator="containsText" text="X">
      <formula>NOT(ISERROR(SEARCH("X",D39)))</formula>
    </cfRule>
    <cfRule type="notContainsBlanks" dxfId="164" priority="152">
      <formula>LEN(TRIM(D39))&gt;0</formula>
    </cfRule>
  </conditionalFormatting>
  <conditionalFormatting sqref="D40:E40">
    <cfRule type="containsText" dxfId="163" priority="145" operator="containsText" text="V">
      <formula>NOT(ISERROR(SEARCH("V",D40)))</formula>
    </cfRule>
    <cfRule type="expression" dxfId="162" priority="146">
      <formula>D40="ל.ר."</formula>
    </cfRule>
    <cfRule type="containsText" dxfId="161" priority="147" operator="containsText" text="X">
      <formula>NOT(ISERROR(SEARCH("X",D40)))</formula>
    </cfRule>
    <cfRule type="notContainsBlanks" dxfId="160" priority="148">
      <formula>LEN(TRIM(D40))&gt;0</formula>
    </cfRule>
  </conditionalFormatting>
  <conditionalFormatting sqref="D41:E41">
    <cfRule type="containsText" dxfId="159" priority="141" operator="containsText" text="V">
      <formula>NOT(ISERROR(SEARCH("V",D41)))</formula>
    </cfRule>
    <cfRule type="expression" dxfId="158" priority="142">
      <formula>D41="ל.ר."</formula>
    </cfRule>
    <cfRule type="containsText" dxfId="157" priority="143" operator="containsText" text="X">
      <formula>NOT(ISERROR(SEARCH("X",D41)))</formula>
    </cfRule>
    <cfRule type="notContainsBlanks" dxfId="156" priority="144">
      <formula>LEN(TRIM(D41))&gt;0</formula>
    </cfRule>
  </conditionalFormatting>
  <conditionalFormatting sqref="D42:E42">
    <cfRule type="containsText" dxfId="155" priority="137" operator="containsText" text="V">
      <formula>NOT(ISERROR(SEARCH("V",D42)))</formula>
    </cfRule>
    <cfRule type="expression" dxfId="154" priority="138">
      <formula>D42="ל.ר."</formula>
    </cfRule>
    <cfRule type="containsText" dxfId="153" priority="139" operator="containsText" text="X">
      <formula>NOT(ISERROR(SEARCH("X",D42)))</formula>
    </cfRule>
    <cfRule type="notContainsBlanks" dxfId="152" priority="140">
      <formula>LEN(TRIM(D42))&gt;0</formula>
    </cfRule>
  </conditionalFormatting>
  <conditionalFormatting sqref="F11">
    <cfRule type="containsText" dxfId="151" priority="133" operator="containsText" text="V">
      <formula>NOT(ISERROR(SEARCH("V",F11)))</formula>
    </cfRule>
    <cfRule type="expression" dxfId="150" priority="134">
      <formula>F11="ל.ר."</formula>
    </cfRule>
    <cfRule type="containsText" dxfId="149" priority="135" operator="containsText" text="X">
      <formula>NOT(ISERROR(SEARCH("X",F11)))</formula>
    </cfRule>
    <cfRule type="notContainsBlanks" dxfId="148" priority="136">
      <formula>LEN(TRIM(F11))&gt;0</formula>
    </cfRule>
  </conditionalFormatting>
  <conditionalFormatting sqref="F30">
    <cfRule type="containsText" dxfId="147" priority="129" operator="containsText" text="V">
      <formula>NOT(ISERROR(SEARCH("V",F30)))</formula>
    </cfRule>
    <cfRule type="expression" dxfId="146" priority="130">
      <formula>F30="ל.ר."</formula>
    </cfRule>
    <cfRule type="containsText" dxfId="145" priority="131" operator="containsText" text="X">
      <formula>NOT(ISERROR(SEARCH("X",F30)))</formula>
    </cfRule>
    <cfRule type="notContainsBlanks" dxfId="144" priority="132">
      <formula>LEN(TRIM(F30))&gt;0</formula>
    </cfRule>
  </conditionalFormatting>
  <conditionalFormatting sqref="F42">
    <cfRule type="containsText" dxfId="143" priority="125" operator="containsText" text="V">
      <formula>NOT(ISERROR(SEARCH("V",F42)))</formula>
    </cfRule>
    <cfRule type="expression" dxfId="142" priority="126">
      <formula>F42="ל.ר."</formula>
    </cfRule>
    <cfRule type="containsText" dxfId="141" priority="127" operator="containsText" text="X">
      <formula>NOT(ISERROR(SEARCH("X",F42)))</formula>
    </cfRule>
    <cfRule type="notContainsBlanks" dxfId="140" priority="128">
      <formula>LEN(TRIM(F42))&gt;0</formula>
    </cfRule>
  </conditionalFormatting>
  <conditionalFormatting sqref="F40">
    <cfRule type="containsText" dxfId="139" priority="121" operator="containsText" text="V">
      <formula>NOT(ISERROR(SEARCH("V",F40)))</formula>
    </cfRule>
    <cfRule type="expression" dxfId="138" priority="122">
      <formula>F40="ל.ר."</formula>
    </cfRule>
    <cfRule type="containsText" dxfId="137" priority="123" operator="containsText" text="X">
      <formula>NOT(ISERROR(SEARCH("X",F40)))</formula>
    </cfRule>
    <cfRule type="notContainsBlanks" dxfId="136" priority="124">
      <formula>LEN(TRIM(F40))&gt;0</formula>
    </cfRule>
  </conditionalFormatting>
  <conditionalFormatting sqref="F41">
    <cfRule type="containsText" dxfId="135" priority="117" operator="containsText" text="V">
      <formula>NOT(ISERROR(SEARCH("V",F41)))</formula>
    </cfRule>
    <cfRule type="expression" dxfId="134" priority="118">
      <formula>F41="ל.ר."</formula>
    </cfRule>
    <cfRule type="containsText" dxfId="133" priority="119" operator="containsText" text="X">
      <formula>NOT(ISERROR(SEARCH("X",F41)))</formula>
    </cfRule>
    <cfRule type="notContainsBlanks" dxfId="132" priority="120">
      <formula>LEN(TRIM(F41))&gt;0</formula>
    </cfRule>
  </conditionalFormatting>
  <conditionalFormatting sqref="F34">
    <cfRule type="containsText" dxfId="131" priority="113" operator="containsText" text="V">
      <formula>NOT(ISERROR(SEARCH("V",F34)))</formula>
    </cfRule>
    <cfRule type="expression" dxfId="130" priority="114">
      <formula>F34="ל.ר."</formula>
    </cfRule>
    <cfRule type="containsText" dxfId="129" priority="115" operator="containsText" text="X">
      <formula>NOT(ISERROR(SEARCH("X",F34)))</formula>
    </cfRule>
    <cfRule type="notContainsBlanks" dxfId="128" priority="116">
      <formula>LEN(TRIM(F34))&gt;0</formula>
    </cfRule>
  </conditionalFormatting>
  <conditionalFormatting sqref="F35">
    <cfRule type="containsText" dxfId="127" priority="109" operator="containsText" text="V">
      <formula>NOT(ISERROR(SEARCH("V",F35)))</formula>
    </cfRule>
    <cfRule type="expression" dxfId="126" priority="110">
      <formula>F35="ל.ר."</formula>
    </cfRule>
    <cfRule type="containsText" dxfId="125" priority="111" operator="containsText" text="X">
      <formula>NOT(ISERROR(SEARCH("X",F35)))</formula>
    </cfRule>
    <cfRule type="notContainsBlanks" dxfId="124" priority="112">
      <formula>LEN(TRIM(F35))&gt;0</formula>
    </cfRule>
  </conditionalFormatting>
  <conditionalFormatting sqref="F36">
    <cfRule type="containsText" dxfId="123" priority="105" operator="containsText" text="V">
      <formula>NOT(ISERROR(SEARCH("V",F36)))</formula>
    </cfRule>
    <cfRule type="expression" dxfId="122" priority="106">
      <formula>F36="ל.ר."</formula>
    </cfRule>
    <cfRule type="containsText" dxfId="121" priority="107" operator="containsText" text="X">
      <formula>NOT(ISERROR(SEARCH("X",F36)))</formula>
    </cfRule>
    <cfRule type="notContainsBlanks" dxfId="120" priority="108">
      <formula>LEN(TRIM(F36))&gt;0</formula>
    </cfRule>
  </conditionalFormatting>
  <conditionalFormatting sqref="F12">
    <cfRule type="containsText" dxfId="119" priority="101" operator="containsText" text="V">
      <formula>NOT(ISERROR(SEARCH("V",F12)))</formula>
    </cfRule>
    <cfRule type="expression" dxfId="118" priority="102">
      <formula>F12="ל.ר."</formula>
    </cfRule>
    <cfRule type="containsText" dxfId="117" priority="103" operator="containsText" text="X">
      <formula>NOT(ISERROR(SEARCH("X",F12)))</formula>
    </cfRule>
    <cfRule type="notContainsBlanks" dxfId="116" priority="104">
      <formula>LEN(TRIM(F12))&gt;0</formula>
    </cfRule>
  </conditionalFormatting>
  <conditionalFormatting sqref="F15">
    <cfRule type="containsText" dxfId="115" priority="97" operator="containsText" text="V">
      <formula>NOT(ISERROR(SEARCH("V",F15)))</formula>
    </cfRule>
    <cfRule type="expression" dxfId="114" priority="98">
      <formula>F15="ל.ר."</formula>
    </cfRule>
    <cfRule type="containsText" dxfId="113" priority="99" operator="containsText" text="X">
      <formula>NOT(ISERROR(SEARCH("X",F15)))</formula>
    </cfRule>
    <cfRule type="notContainsBlanks" dxfId="112" priority="100">
      <formula>LEN(TRIM(F15))&gt;0</formula>
    </cfRule>
  </conditionalFormatting>
  <conditionalFormatting sqref="F16">
    <cfRule type="containsText" dxfId="111" priority="93" operator="containsText" text="V">
      <formula>NOT(ISERROR(SEARCH("V",F16)))</formula>
    </cfRule>
    <cfRule type="expression" dxfId="110" priority="94">
      <formula>F16="ל.ר."</formula>
    </cfRule>
    <cfRule type="containsText" dxfId="109" priority="95" operator="containsText" text="X">
      <formula>NOT(ISERROR(SEARCH("X",F16)))</formula>
    </cfRule>
    <cfRule type="notContainsBlanks" dxfId="108" priority="96">
      <formula>LEN(TRIM(F16))&gt;0</formula>
    </cfRule>
  </conditionalFormatting>
  <conditionalFormatting sqref="F17">
    <cfRule type="containsText" dxfId="107" priority="89" operator="containsText" text="V">
      <formula>NOT(ISERROR(SEARCH("V",F17)))</formula>
    </cfRule>
    <cfRule type="expression" dxfId="106" priority="90">
      <formula>F17="ל.ר."</formula>
    </cfRule>
    <cfRule type="containsText" dxfId="105" priority="91" operator="containsText" text="X">
      <formula>NOT(ISERROR(SEARCH("X",F17)))</formula>
    </cfRule>
    <cfRule type="notContainsBlanks" dxfId="104" priority="92">
      <formula>LEN(TRIM(F17))&gt;0</formula>
    </cfRule>
  </conditionalFormatting>
  <conditionalFormatting sqref="F18:F21">
    <cfRule type="containsText" dxfId="103" priority="85" operator="containsText" text="V">
      <formula>NOT(ISERROR(SEARCH("V",F18)))</formula>
    </cfRule>
    <cfRule type="expression" dxfId="102" priority="86">
      <formula>F18="ל.ר."</formula>
    </cfRule>
    <cfRule type="containsText" dxfId="101" priority="87" operator="containsText" text="X">
      <formula>NOT(ISERROR(SEARCH("X",F18)))</formula>
    </cfRule>
    <cfRule type="notContainsBlanks" dxfId="100" priority="88">
      <formula>LEN(TRIM(F18))&gt;0</formula>
    </cfRule>
  </conditionalFormatting>
  <conditionalFormatting sqref="F22">
    <cfRule type="containsText" dxfId="99" priority="81" operator="containsText" text="V">
      <formula>NOT(ISERROR(SEARCH("V",F22)))</formula>
    </cfRule>
    <cfRule type="expression" dxfId="98" priority="82">
      <formula>F22="ל.ר."</formula>
    </cfRule>
    <cfRule type="containsText" dxfId="97" priority="83" operator="containsText" text="X">
      <formula>NOT(ISERROR(SEARCH("X",F22)))</formula>
    </cfRule>
    <cfRule type="notContainsBlanks" dxfId="96" priority="84">
      <formula>LEN(TRIM(F22))&gt;0</formula>
    </cfRule>
  </conditionalFormatting>
  <conditionalFormatting sqref="F23">
    <cfRule type="containsText" dxfId="95" priority="77" operator="containsText" text="V">
      <formula>NOT(ISERROR(SEARCH("V",F23)))</formula>
    </cfRule>
    <cfRule type="expression" dxfId="94" priority="78">
      <formula>F23="ל.ר."</formula>
    </cfRule>
    <cfRule type="containsText" dxfId="93" priority="79" operator="containsText" text="X">
      <formula>NOT(ISERROR(SEARCH("X",F23)))</formula>
    </cfRule>
    <cfRule type="notContainsBlanks" dxfId="92" priority="80">
      <formula>LEN(TRIM(F23))&gt;0</formula>
    </cfRule>
  </conditionalFormatting>
  <conditionalFormatting sqref="F24">
    <cfRule type="containsText" dxfId="91" priority="73" operator="containsText" text="V">
      <formula>NOT(ISERROR(SEARCH("V",F24)))</formula>
    </cfRule>
    <cfRule type="expression" dxfId="90" priority="74">
      <formula>F24="ל.ר."</formula>
    </cfRule>
    <cfRule type="containsText" dxfId="89" priority="75" operator="containsText" text="X">
      <formula>NOT(ISERROR(SEARCH("X",F24)))</formula>
    </cfRule>
    <cfRule type="notContainsBlanks" dxfId="88" priority="76">
      <formula>LEN(TRIM(F24))&gt;0</formula>
    </cfRule>
  </conditionalFormatting>
  <conditionalFormatting sqref="F25">
    <cfRule type="containsText" dxfId="87" priority="69" operator="containsText" text="V">
      <formula>NOT(ISERROR(SEARCH("V",F25)))</formula>
    </cfRule>
    <cfRule type="expression" dxfId="86" priority="70">
      <formula>F25="ל.ר."</formula>
    </cfRule>
    <cfRule type="containsText" dxfId="85" priority="71" operator="containsText" text="X">
      <formula>NOT(ISERROR(SEARCH("X",F25)))</formula>
    </cfRule>
    <cfRule type="notContainsBlanks" dxfId="84" priority="72">
      <formula>LEN(TRIM(F25))&gt;0</formula>
    </cfRule>
  </conditionalFormatting>
  <conditionalFormatting sqref="F26">
    <cfRule type="containsText" dxfId="83" priority="65" operator="containsText" text="V">
      <formula>NOT(ISERROR(SEARCH("V",F26)))</formula>
    </cfRule>
    <cfRule type="expression" dxfId="82" priority="66">
      <formula>F26="ל.ר."</formula>
    </cfRule>
    <cfRule type="containsText" dxfId="81" priority="67" operator="containsText" text="X">
      <formula>NOT(ISERROR(SEARCH("X",F26)))</formula>
    </cfRule>
    <cfRule type="notContainsBlanks" dxfId="80" priority="68">
      <formula>LEN(TRIM(F26))&gt;0</formula>
    </cfRule>
  </conditionalFormatting>
  <conditionalFormatting sqref="F29">
    <cfRule type="containsText" dxfId="79" priority="61" operator="containsText" text="V">
      <formula>NOT(ISERROR(SEARCH("V",F29)))</formula>
    </cfRule>
    <cfRule type="expression" dxfId="78" priority="62">
      <formula>F29="ל.ר."</formula>
    </cfRule>
    <cfRule type="containsText" dxfId="77" priority="63" operator="containsText" text="X">
      <formula>NOT(ISERROR(SEARCH("X",F29)))</formula>
    </cfRule>
    <cfRule type="notContainsBlanks" dxfId="76" priority="64">
      <formula>LEN(TRIM(F29))&gt;0</formula>
    </cfRule>
  </conditionalFormatting>
  <conditionalFormatting sqref="F9">
    <cfRule type="containsText" dxfId="75" priority="57" operator="containsText" text="V">
      <formula>NOT(ISERROR(SEARCH("V",F9)))</formula>
    </cfRule>
    <cfRule type="expression" dxfId="74" priority="58">
      <formula>F9="ל.ר."</formula>
    </cfRule>
    <cfRule type="containsText" dxfId="73" priority="59" operator="containsText" text="X">
      <formula>NOT(ISERROR(SEARCH("X",F9)))</formula>
    </cfRule>
    <cfRule type="notContainsBlanks" dxfId="72" priority="60">
      <formula>LEN(TRIM(F9))&gt;0</formula>
    </cfRule>
  </conditionalFormatting>
  <conditionalFormatting sqref="F32">
    <cfRule type="containsText" dxfId="71" priority="53" operator="containsText" text="V">
      <formula>NOT(ISERROR(SEARCH("V",F32)))</formula>
    </cfRule>
    <cfRule type="expression" dxfId="70" priority="54">
      <formula>F32="ל.ר."</formula>
    </cfRule>
    <cfRule type="containsText" dxfId="69" priority="55" operator="containsText" text="X">
      <formula>NOT(ISERROR(SEARCH("X",F32)))</formula>
    </cfRule>
    <cfRule type="notContainsBlanks" dxfId="68" priority="56">
      <formula>LEN(TRIM(F32))&gt;0</formula>
    </cfRule>
  </conditionalFormatting>
  <conditionalFormatting sqref="F33">
    <cfRule type="containsText" dxfId="67" priority="49" operator="containsText" text="V">
      <formula>NOT(ISERROR(SEARCH("V",F33)))</formula>
    </cfRule>
    <cfRule type="expression" dxfId="66" priority="50">
      <formula>F33="ל.ר."</formula>
    </cfRule>
    <cfRule type="containsText" dxfId="65" priority="51" operator="containsText" text="X">
      <formula>NOT(ISERROR(SEARCH("X",F33)))</formula>
    </cfRule>
    <cfRule type="notContainsBlanks" dxfId="64" priority="52">
      <formula>LEN(TRIM(F33))&gt;0</formula>
    </cfRule>
  </conditionalFormatting>
  <conditionalFormatting sqref="F38">
    <cfRule type="containsText" dxfId="63" priority="45" operator="containsText" text="V">
      <formula>NOT(ISERROR(SEARCH("V",F38)))</formula>
    </cfRule>
    <cfRule type="expression" dxfId="62" priority="46">
      <formula>F38="ל.ר."</formula>
    </cfRule>
    <cfRule type="containsText" dxfId="61" priority="47" operator="containsText" text="X">
      <formula>NOT(ISERROR(SEARCH("X",F38)))</formula>
    </cfRule>
    <cfRule type="notContainsBlanks" dxfId="60" priority="48">
      <formula>LEN(TRIM(F38))&gt;0</formula>
    </cfRule>
  </conditionalFormatting>
  <conditionalFormatting sqref="F37">
    <cfRule type="containsText" dxfId="59" priority="41" operator="containsText" text="V">
      <formula>NOT(ISERROR(SEARCH("V",F37)))</formula>
    </cfRule>
    <cfRule type="expression" dxfId="58" priority="42">
      <formula>F37="ל.ר."</formula>
    </cfRule>
    <cfRule type="containsText" dxfId="57" priority="43" operator="containsText" text="X">
      <formula>NOT(ISERROR(SEARCH("X",F37)))</formula>
    </cfRule>
    <cfRule type="notContainsBlanks" dxfId="56" priority="44">
      <formula>LEN(TRIM(F37))&gt;0</formula>
    </cfRule>
  </conditionalFormatting>
  <conditionalFormatting sqref="F39">
    <cfRule type="containsText" dxfId="55" priority="37" operator="containsText" text="V">
      <formula>NOT(ISERROR(SEARCH("V",F39)))</formula>
    </cfRule>
    <cfRule type="expression" dxfId="54" priority="38">
      <formula>F39="ל.ר."</formula>
    </cfRule>
    <cfRule type="containsText" dxfId="53" priority="39" operator="containsText" text="X">
      <formula>NOT(ISERROR(SEARCH("X",F39)))</formula>
    </cfRule>
    <cfRule type="notContainsBlanks" dxfId="52" priority="40">
      <formula>LEN(TRIM(F39))&gt;0</formula>
    </cfRule>
  </conditionalFormatting>
  <conditionalFormatting sqref="F45">
    <cfRule type="containsText" dxfId="51" priority="33" operator="containsText" text="V">
      <formula>NOT(ISERROR(SEARCH("V",F45)))</formula>
    </cfRule>
    <cfRule type="expression" dxfId="50" priority="34">
      <formula>F45="ל.ר."</formula>
    </cfRule>
    <cfRule type="containsText" dxfId="49" priority="35" operator="containsText" text="X">
      <formula>NOT(ISERROR(SEARCH("X",F45)))</formula>
    </cfRule>
    <cfRule type="notContainsBlanks" dxfId="48" priority="36">
      <formula>LEN(TRIM(F45))&gt;0</formula>
    </cfRule>
  </conditionalFormatting>
  <conditionalFormatting sqref="F45">
    <cfRule type="containsText" dxfId="47" priority="32" operator="containsText" text="לא רלוונטי">
      <formula>NOT(ISERROR(SEARCH("לא רלוונטי",F45)))</formula>
    </cfRule>
  </conditionalFormatting>
  <conditionalFormatting sqref="F46">
    <cfRule type="containsText" dxfId="46" priority="28" operator="containsText" text="V">
      <formula>NOT(ISERROR(SEARCH("V",F46)))</formula>
    </cfRule>
    <cfRule type="expression" dxfId="45" priority="29">
      <formula>F46="ל.ר."</formula>
    </cfRule>
    <cfRule type="containsText" dxfId="44" priority="30" operator="containsText" text="X">
      <formula>NOT(ISERROR(SEARCH("X",F46)))</formula>
    </cfRule>
    <cfRule type="notContainsBlanks" dxfId="43" priority="31">
      <formula>LEN(TRIM(F46))&gt;0</formula>
    </cfRule>
  </conditionalFormatting>
  <conditionalFormatting sqref="F46">
    <cfRule type="containsText" dxfId="42" priority="27" operator="containsText" text="לא רלוונטי">
      <formula>NOT(ISERROR(SEARCH("לא רלוונטי",F46)))</formula>
    </cfRule>
  </conditionalFormatting>
  <conditionalFormatting sqref="F47">
    <cfRule type="containsText" dxfId="41" priority="23" operator="containsText" text="V">
      <formula>NOT(ISERROR(SEARCH("V",F47)))</formula>
    </cfRule>
    <cfRule type="expression" dxfId="40" priority="24">
      <formula>F47="ל.ר."</formula>
    </cfRule>
    <cfRule type="containsText" dxfId="39" priority="25" operator="containsText" text="X">
      <formula>NOT(ISERROR(SEARCH("X",F47)))</formula>
    </cfRule>
    <cfRule type="notContainsBlanks" dxfId="38" priority="26">
      <formula>LEN(TRIM(F47))&gt;0</formula>
    </cfRule>
  </conditionalFormatting>
  <conditionalFormatting sqref="F47">
    <cfRule type="containsText" dxfId="37" priority="22" operator="containsText" text="לא רלוונטי">
      <formula>NOT(ISERROR(SEARCH("לא רלוונטי",F47)))</formula>
    </cfRule>
  </conditionalFormatting>
  <conditionalFormatting sqref="F44">
    <cfRule type="containsText" dxfId="36" priority="18" operator="containsText" text="V">
      <formula>NOT(ISERROR(SEARCH("V",F44)))</formula>
    </cfRule>
    <cfRule type="expression" dxfId="35" priority="19">
      <formula>F44="ל.ר."</formula>
    </cfRule>
    <cfRule type="containsText" dxfId="34" priority="20" operator="containsText" text="X">
      <formula>NOT(ISERROR(SEARCH("X",F44)))</formula>
    </cfRule>
    <cfRule type="notContainsBlanks" dxfId="33" priority="21">
      <formula>LEN(TRIM(F44))&gt;0</formula>
    </cfRule>
  </conditionalFormatting>
  <conditionalFormatting sqref="F43">
    <cfRule type="containsText" dxfId="32" priority="14" operator="containsText" text="V">
      <formula>NOT(ISERROR(SEARCH("V",F43)))</formula>
    </cfRule>
    <cfRule type="expression" dxfId="31" priority="15">
      <formula>F43="ל.ר."</formula>
    </cfRule>
    <cfRule type="containsText" dxfId="30" priority="16" operator="containsText" text="X">
      <formula>NOT(ISERROR(SEARCH("X",F43)))</formula>
    </cfRule>
    <cfRule type="notContainsBlanks" dxfId="29" priority="17">
      <formula>LEN(TRIM(F43))&gt;0</formula>
    </cfRule>
  </conditionalFormatting>
  <conditionalFormatting sqref="F43">
    <cfRule type="containsText" dxfId="28" priority="13" operator="containsText" text="לא רלוונטי">
      <formula>NOT(ISERROR(SEARCH("לא רלוונטי",F43)))</formula>
    </cfRule>
  </conditionalFormatting>
  <conditionalFormatting sqref="F8">
    <cfRule type="containsText" dxfId="27" priority="9" operator="containsText" text="V">
      <formula>NOT(ISERROR(SEARCH("V",F8)))</formula>
    </cfRule>
    <cfRule type="expression" dxfId="26" priority="10">
      <formula>F8="ל.ר."</formula>
    </cfRule>
    <cfRule type="containsText" dxfId="25" priority="11" operator="containsText" text="X">
      <formula>NOT(ISERROR(SEARCH("X",F8)))</formula>
    </cfRule>
    <cfRule type="notContainsBlanks" dxfId="24" priority="12">
      <formula>LEN(TRIM(F8))&gt;0</formula>
    </cfRule>
  </conditionalFormatting>
  <conditionalFormatting sqref="F31">
    <cfRule type="containsText" dxfId="23" priority="5" operator="containsText" text="V">
      <formula>NOT(ISERROR(SEARCH("V",F31)))</formula>
    </cfRule>
    <cfRule type="expression" dxfId="22" priority="6">
      <formula>F31="ל.ר."</formula>
    </cfRule>
    <cfRule type="containsText" dxfId="21" priority="7" operator="containsText" text="X">
      <formula>NOT(ISERROR(SEARCH("X",F31)))</formula>
    </cfRule>
    <cfRule type="notContainsBlanks" dxfId="20" priority="8">
      <formula>LEN(TRIM(F31))&gt;0</formula>
    </cfRule>
  </conditionalFormatting>
  <conditionalFormatting sqref="F10">
    <cfRule type="containsText" dxfId="19" priority="1" operator="containsText" text="V">
      <formula>NOT(ISERROR(SEARCH("V",F10)))</formula>
    </cfRule>
    <cfRule type="expression" dxfId="18" priority="2">
      <formula>F10="ל.ר."</formula>
    </cfRule>
    <cfRule type="containsText" dxfId="17" priority="3" operator="containsText" text="X">
      <formula>NOT(ISERROR(SEARCH("X",F10)))</formula>
    </cfRule>
    <cfRule type="notContainsBlanks" dxfId="16" priority="4">
      <formula>LEN(TRIM(F10))&gt;0</formula>
    </cfRule>
  </conditionalFormatting>
  <dataValidations count="1">
    <dataValidation allowBlank="1" showInputMessage="1" sqref="D7:F49"/>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11"/>
  <sheetViews>
    <sheetView rightToLeft="1" topLeftCell="A4" zoomScale="80" zoomScaleNormal="80" workbookViewId="0">
      <selection activeCell="B7" sqref="B7:C7"/>
    </sheetView>
  </sheetViews>
  <sheetFormatPr defaultRowHeight="14.25"/>
  <cols>
    <col min="1" max="1" width="7.25" customWidth="1"/>
    <col min="3" max="3" width="90.25" customWidth="1"/>
    <col min="4" max="4" width="7.75" bestFit="1" customWidth="1"/>
    <col min="5" max="5" width="9.25" bestFit="1" customWidth="1"/>
    <col min="6" max="6" width="6.25" bestFit="1" customWidth="1"/>
    <col min="7" max="7" width="8.875" bestFit="1" customWidth="1"/>
    <col min="8" max="8" width="28.25" hidden="1" customWidth="1"/>
    <col min="9" max="9" width="9.25" hidden="1" customWidth="1"/>
    <col min="10" max="10" width="9.25" bestFit="1" customWidth="1"/>
    <col min="11" max="11" width="6.25" bestFit="1" customWidth="1"/>
    <col min="12" max="12" width="8.875" bestFit="1" customWidth="1"/>
    <col min="13" max="13" width="9.25" bestFit="1" customWidth="1"/>
    <col min="14" max="14" width="6.25" bestFit="1" customWidth="1"/>
    <col min="15" max="15" width="9.625" bestFit="1" customWidth="1"/>
  </cols>
  <sheetData>
    <row r="1" spans="1:15" ht="18">
      <c r="A1" s="167" t="s">
        <v>0</v>
      </c>
      <c r="B1" s="147" t="s">
        <v>2</v>
      </c>
      <c r="C1" s="148"/>
      <c r="D1" s="1" t="s">
        <v>3</v>
      </c>
      <c r="E1" s="157">
        <v>1</v>
      </c>
      <c r="F1" s="158"/>
      <c r="G1" s="159"/>
      <c r="H1" s="157">
        <v>2</v>
      </c>
      <c r="I1" s="159"/>
      <c r="J1" s="157">
        <v>2</v>
      </c>
      <c r="K1" s="158"/>
      <c r="L1" s="159"/>
      <c r="M1" s="157">
        <v>3</v>
      </c>
      <c r="N1" s="158"/>
      <c r="O1" s="159"/>
    </row>
    <row r="2" spans="1:15" ht="55.15" customHeight="1" thickBot="1">
      <c r="A2" s="168"/>
      <c r="B2" s="149"/>
      <c r="C2" s="150"/>
      <c r="D2" s="2" t="s">
        <v>1</v>
      </c>
      <c r="E2" s="160"/>
      <c r="F2" s="161"/>
      <c r="G2" s="162"/>
      <c r="H2" s="160" t="e">
        <f>'תנאי סף'!#REF!</f>
        <v>#REF!</v>
      </c>
      <c r="I2" s="162"/>
      <c r="J2" s="160"/>
      <c r="K2" s="161"/>
      <c r="L2" s="162"/>
      <c r="M2" s="160"/>
      <c r="N2" s="161"/>
      <c r="O2" s="162"/>
    </row>
    <row r="3" spans="1:15" ht="48" thickBot="1">
      <c r="A3" s="169"/>
      <c r="B3" s="151"/>
      <c r="C3" s="152"/>
      <c r="D3" s="10" t="s">
        <v>4</v>
      </c>
      <c r="E3" s="3" t="s">
        <v>94</v>
      </c>
      <c r="F3" s="72" t="s">
        <v>10</v>
      </c>
      <c r="G3" s="11" t="s">
        <v>6</v>
      </c>
      <c r="H3" s="3" t="s">
        <v>5</v>
      </c>
      <c r="I3" s="11" t="s">
        <v>6</v>
      </c>
      <c r="J3" s="3" t="s">
        <v>94</v>
      </c>
      <c r="K3" s="72" t="s">
        <v>10</v>
      </c>
      <c r="L3" s="11" t="s">
        <v>6</v>
      </c>
      <c r="M3" s="3" t="s">
        <v>94</v>
      </c>
      <c r="N3" s="72" t="s">
        <v>10</v>
      </c>
      <c r="O3" s="11" t="s">
        <v>6</v>
      </c>
    </row>
    <row r="4" spans="1:15" ht="144" customHeight="1" thickBot="1">
      <c r="A4" s="12" t="s">
        <v>54</v>
      </c>
      <c r="B4" s="153" t="s">
        <v>119</v>
      </c>
      <c r="C4" s="154"/>
      <c r="D4" s="4">
        <v>0.2</v>
      </c>
      <c r="E4" s="9"/>
      <c r="F4" s="43"/>
      <c r="G4" s="5">
        <f>E4</f>
        <v>0</v>
      </c>
      <c r="H4" s="9" t="s">
        <v>37</v>
      </c>
      <c r="I4" s="5">
        <v>0</v>
      </c>
      <c r="J4" s="9"/>
      <c r="K4" s="73"/>
      <c r="L4" s="5">
        <f>J4</f>
        <v>0</v>
      </c>
      <c r="M4" s="9"/>
      <c r="N4" s="73"/>
      <c r="O4" s="5">
        <f>M4</f>
        <v>0</v>
      </c>
    </row>
    <row r="5" spans="1:15" ht="57" customHeight="1" thickBot="1">
      <c r="A5" s="12" t="s">
        <v>55</v>
      </c>
      <c r="B5" s="153" t="s">
        <v>75</v>
      </c>
      <c r="C5" s="154"/>
      <c r="D5" s="4">
        <v>0.1</v>
      </c>
      <c r="E5" s="9"/>
      <c r="F5" s="43"/>
      <c r="G5" s="5">
        <f>E5</f>
        <v>0</v>
      </c>
      <c r="H5" s="9"/>
      <c r="I5" s="5"/>
      <c r="J5" s="9"/>
      <c r="K5" s="73"/>
      <c r="L5" s="5">
        <f>J5</f>
        <v>0</v>
      </c>
      <c r="M5" s="9"/>
      <c r="N5" s="73"/>
      <c r="O5" s="5">
        <f>M5</f>
        <v>0</v>
      </c>
    </row>
    <row r="6" spans="1:15" ht="119.25" customHeight="1" thickBot="1">
      <c r="A6" s="12" t="s">
        <v>56</v>
      </c>
      <c r="B6" s="153" t="s">
        <v>121</v>
      </c>
      <c r="C6" s="154"/>
      <c r="D6" s="4">
        <v>0.15</v>
      </c>
      <c r="E6" s="9"/>
      <c r="F6" s="43"/>
      <c r="G6" s="5">
        <f>E6</f>
        <v>0</v>
      </c>
      <c r="H6" s="9"/>
      <c r="I6" s="5"/>
      <c r="J6" s="9">
        <v>0</v>
      </c>
      <c r="K6" s="73"/>
      <c r="L6" s="5">
        <f>J6</f>
        <v>0</v>
      </c>
      <c r="M6" s="9">
        <v>0</v>
      </c>
      <c r="N6" s="73"/>
      <c r="O6" s="5">
        <f>M6</f>
        <v>0</v>
      </c>
    </row>
    <row r="7" spans="1:15" ht="75.75" customHeight="1" thickBot="1">
      <c r="A7" s="12" t="s">
        <v>76</v>
      </c>
      <c r="B7" s="155" t="s">
        <v>111</v>
      </c>
      <c r="C7" s="156"/>
      <c r="D7" s="4">
        <v>0.3</v>
      </c>
      <c r="E7" s="9"/>
      <c r="F7" s="74"/>
      <c r="G7" s="5">
        <f>E7</f>
        <v>0</v>
      </c>
      <c r="H7" s="9"/>
      <c r="I7" s="5">
        <v>0</v>
      </c>
      <c r="J7" s="9"/>
      <c r="K7" s="74"/>
      <c r="L7" s="5">
        <f>J7</f>
        <v>0</v>
      </c>
      <c r="M7" s="9"/>
      <c r="N7" s="74"/>
      <c r="O7" s="5">
        <f>M7</f>
        <v>0</v>
      </c>
    </row>
    <row r="8" spans="1:15" ht="16.5" thickBot="1">
      <c r="A8" s="12" t="s">
        <v>77</v>
      </c>
      <c r="B8" s="170" t="s">
        <v>57</v>
      </c>
      <c r="C8" s="156"/>
      <c r="D8" s="4">
        <v>0.25</v>
      </c>
      <c r="E8" s="77">
        <v>0</v>
      </c>
      <c r="F8" s="74"/>
      <c r="G8" s="87">
        <f>'ראיון אישי'!D10</f>
        <v>0</v>
      </c>
      <c r="H8" s="9"/>
      <c r="I8" s="5"/>
      <c r="J8" s="77"/>
      <c r="K8" s="74"/>
      <c r="L8" s="5">
        <f>'ראיון אישי'!F10</f>
        <v>0</v>
      </c>
      <c r="M8" s="77"/>
      <c r="N8" s="74"/>
      <c r="O8" s="5">
        <f>'ראיון אישי'!H10</f>
        <v>0</v>
      </c>
    </row>
    <row r="9" spans="1:15" ht="21" customHeight="1" thickBot="1">
      <c r="A9" s="12"/>
      <c r="B9" s="170" t="s">
        <v>118</v>
      </c>
      <c r="C9" s="156"/>
      <c r="D9" s="6">
        <f>SUM(D4:D8)</f>
        <v>1</v>
      </c>
      <c r="E9" s="165">
        <f>SUM(G4:G8)</f>
        <v>0</v>
      </c>
      <c r="F9" s="171"/>
      <c r="G9" s="166"/>
      <c r="H9" s="165" t="e">
        <f>IF(#REF!="V",(SUM(I4:I7)+#REF!*(25/35)+#REF!),SUM(I4:I7))</f>
        <v>#REF!</v>
      </c>
      <c r="I9" s="166"/>
      <c r="J9" s="165">
        <f>SUM(L4:L8)</f>
        <v>0</v>
      </c>
      <c r="K9" s="171"/>
      <c r="L9" s="166"/>
      <c r="M9" s="165">
        <f>SUM(O4:O8)</f>
        <v>0</v>
      </c>
      <c r="N9" s="171"/>
      <c r="O9" s="166"/>
    </row>
    <row r="10" spans="1:15" ht="18.75" thickBot="1">
      <c r="A10" s="7">
        <v>9.6</v>
      </c>
      <c r="B10" s="163" t="s">
        <v>14</v>
      </c>
      <c r="C10" s="164"/>
      <c r="D10" s="8">
        <v>60</v>
      </c>
      <c r="E10" s="144" t="str">
        <f>IF(E9&gt;=$D$10,"V","X")</f>
        <v>X</v>
      </c>
      <c r="F10" s="145"/>
      <c r="G10" s="146"/>
      <c r="H10" s="144" t="e">
        <f>IF(H9&gt;=$D$10,"V","X")</f>
        <v>#REF!</v>
      </c>
      <c r="I10" s="146"/>
      <c r="J10" s="144" t="str">
        <f>IF(J9&gt;=$D$10,"V","X")</f>
        <v>X</v>
      </c>
      <c r="K10" s="145"/>
      <c r="L10" s="146"/>
      <c r="M10" s="144" t="str">
        <f>IF(M9&gt;=$D$10,"V","X")</f>
        <v>X</v>
      </c>
      <c r="N10" s="145"/>
      <c r="O10" s="146"/>
    </row>
    <row r="11" spans="1:15" ht="18.75" thickBot="1">
      <c r="A11" s="7">
        <v>9.6</v>
      </c>
      <c r="B11" s="163" t="s">
        <v>15</v>
      </c>
      <c r="C11" s="164"/>
      <c r="D11" s="8">
        <v>60</v>
      </c>
      <c r="E11" s="144" t="str">
        <f>IF(E9&gt;=$D$11,"V","X")</f>
        <v>X</v>
      </c>
      <c r="F11" s="145"/>
      <c r="G11" s="146"/>
      <c r="H11" s="144" t="e">
        <f>IF(H9&gt;=$D$11,"V","X")</f>
        <v>#REF!</v>
      </c>
      <c r="I11" s="146"/>
      <c r="J11" s="144" t="str">
        <f>IF(J9&gt;=$D$11,"V","X")</f>
        <v>X</v>
      </c>
      <c r="K11" s="145"/>
      <c r="L11" s="146"/>
      <c r="M11" s="144" t="str">
        <f>IF(M9&gt;=$D$11,"V","X")</f>
        <v>X</v>
      </c>
      <c r="N11" s="145"/>
      <c r="O11" s="146"/>
    </row>
  </sheetData>
  <mergeCells count="30">
    <mergeCell ref="M1:O1"/>
    <mergeCell ref="M2:O2"/>
    <mergeCell ref="M9:O9"/>
    <mergeCell ref="M10:O10"/>
    <mergeCell ref="M11:O11"/>
    <mergeCell ref="A1:A3"/>
    <mergeCell ref="B8:C8"/>
    <mergeCell ref="B9:C9"/>
    <mergeCell ref="J9:L9"/>
    <mergeCell ref="J10:L10"/>
    <mergeCell ref="E1:G1"/>
    <mergeCell ref="E2:G2"/>
    <mergeCell ref="E9:G9"/>
    <mergeCell ref="B10:C10"/>
    <mergeCell ref="E10:G10"/>
    <mergeCell ref="J11:L11"/>
    <mergeCell ref="B1:C3"/>
    <mergeCell ref="B4:C4"/>
    <mergeCell ref="B7:C7"/>
    <mergeCell ref="B5:C5"/>
    <mergeCell ref="J1:L1"/>
    <mergeCell ref="J2:L2"/>
    <mergeCell ref="B11:C11"/>
    <mergeCell ref="B6:C6"/>
    <mergeCell ref="E11:G11"/>
    <mergeCell ref="H1:I1"/>
    <mergeCell ref="H2:I2"/>
    <mergeCell ref="H9:I9"/>
    <mergeCell ref="H10:I10"/>
    <mergeCell ref="H11:I11"/>
  </mergeCells>
  <conditionalFormatting sqref="E10:G10">
    <cfRule type="containsText" dxfId="15" priority="25" operator="containsText" text="X">
      <formula>NOT(ISERROR(SEARCH("X",E10)))</formula>
    </cfRule>
    <cfRule type="containsText" dxfId="14" priority="26" operator="containsText" text="V">
      <formula>NOT(ISERROR(SEARCH("V",E10)))</formula>
    </cfRule>
  </conditionalFormatting>
  <conditionalFormatting sqref="E11:G11">
    <cfRule type="containsText" dxfId="13" priority="23" operator="containsText" text="X">
      <formula>NOT(ISERROR(SEARCH("X",E11)))</formula>
    </cfRule>
    <cfRule type="containsText" dxfId="12" priority="24" operator="containsText" text="V">
      <formula>NOT(ISERROR(SEARCH("V",E11)))</formula>
    </cfRule>
  </conditionalFormatting>
  <conditionalFormatting sqref="H10:I10">
    <cfRule type="containsText" dxfId="11" priority="21" operator="containsText" text="X">
      <formula>NOT(ISERROR(SEARCH("X",H10)))</formula>
    </cfRule>
    <cfRule type="containsText" dxfId="10" priority="22" operator="containsText" text="V">
      <formula>NOT(ISERROR(SEARCH("V",H10)))</formula>
    </cfRule>
  </conditionalFormatting>
  <conditionalFormatting sqref="H11:I11">
    <cfRule type="containsText" dxfId="9" priority="19" operator="containsText" text="X">
      <formula>NOT(ISERROR(SEARCH("X",H11)))</formula>
    </cfRule>
    <cfRule type="containsText" dxfId="8" priority="20" operator="containsText" text="V">
      <formula>NOT(ISERROR(SEARCH("V",H11)))</formula>
    </cfRule>
  </conditionalFormatting>
  <conditionalFormatting sqref="J10:L10">
    <cfRule type="containsText" dxfId="7" priority="7" operator="containsText" text="X">
      <formula>NOT(ISERROR(SEARCH("X",J10)))</formula>
    </cfRule>
    <cfRule type="containsText" dxfId="6" priority="8" operator="containsText" text="V">
      <formula>NOT(ISERROR(SEARCH("V",J10)))</formula>
    </cfRule>
  </conditionalFormatting>
  <conditionalFormatting sqref="J11:L11">
    <cfRule type="containsText" dxfId="5" priority="5" operator="containsText" text="X">
      <formula>NOT(ISERROR(SEARCH("X",J11)))</formula>
    </cfRule>
    <cfRule type="containsText" dxfId="4" priority="6" operator="containsText" text="V">
      <formula>NOT(ISERROR(SEARCH("V",J11)))</formula>
    </cfRule>
  </conditionalFormatting>
  <conditionalFormatting sqref="M10:O10">
    <cfRule type="containsText" dxfId="3" priority="3" operator="containsText" text="X">
      <formula>NOT(ISERROR(SEARCH("X",M10)))</formula>
    </cfRule>
    <cfRule type="containsText" dxfId="2" priority="4" operator="containsText" text="V">
      <formula>NOT(ISERROR(SEARCH("V",M10)))</formula>
    </cfRule>
  </conditionalFormatting>
  <conditionalFormatting sqref="M11:O11">
    <cfRule type="containsText" dxfId="1" priority="1" operator="containsText" text="X">
      <formula>NOT(ISERROR(SEARCH("X",M11)))</formula>
    </cfRule>
    <cfRule type="containsText" dxfId="0" priority="2" operator="containsText" text="V">
      <formula>NOT(ISERROR(SEARCH("V",M11)))</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rightToLeft="1" workbookViewId="0">
      <selection activeCell="B14" sqref="B14"/>
    </sheetView>
  </sheetViews>
  <sheetFormatPr defaultRowHeight="14.25"/>
  <cols>
    <col min="2" max="2" width="34.875" bestFit="1" customWidth="1"/>
    <col min="3" max="3" width="6.75" customWidth="1"/>
    <col min="5" max="5" width="4.875" bestFit="1" customWidth="1"/>
    <col min="7" max="7" width="4.875" bestFit="1" customWidth="1"/>
    <col min="9" max="9" width="4.875" bestFit="1" customWidth="1"/>
  </cols>
  <sheetData>
    <row r="1" spans="1:9" ht="15.75">
      <c r="A1" s="177" t="s">
        <v>12</v>
      </c>
      <c r="B1" s="172"/>
      <c r="C1" s="172"/>
      <c r="D1" s="172">
        <v>1</v>
      </c>
      <c r="E1" s="172"/>
      <c r="F1" s="172">
        <v>2</v>
      </c>
      <c r="G1" s="172"/>
      <c r="H1" s="172">
        <v>3</v>
      </c>
      <c r="I1" s="185"/>
    </row>
    <row r="2" spans="1:9" ht="15.75">
      <c r="A2" s="178" t="s">
        <v>3</v>
      </c>
      <c r="B2" s="179"/>
      <c r="C2" s="179"/>
      <c r="D2" s="173"/>
      <c r="E2" s="173"/>
      <c r="F2" s="173"/>
      <c r="G2" s="173"/>
      <c r="H2" s="173"/>
      <c r="I2" s="186"/>
    </row>
    <row r="3" spans="1:9" ht="15.75">
      <c r="A3" s="178" t="s">
        <v>7</v>
      </c>
      <c r="B3" s="179"/>
      <c r="C3" s="179"/>
      <c r="D3" s="173"/>
      <c r="E3" s="173"/>
      <c r="F3" s="173"/>
      <c r="G3" s="173"/>
      <c r="H3" s="173"/>
      <c r="I3" s="186"/>
    </row>
    <row r="4" spans="1:9" ht="15.75">
      <c r="A4" s="178" t="s">
        <v>95</v>
      </c>
      <c r="B4" s="179"/>
      <c r="C4" s="179"/>
      <c r="D4" s="173"/>
      <c r="E4" s="173"/>
      <c r="F4" s="173"/>
      <c r="G4" s="173"/>
      <c r="H4" s="173"/>
      <c r="I4" s="186"/>
    </row>
    <row r="5" spans="1:9" ht="16.5" thickBot="1">
      <c r="A5" s="183" t="s">
        <v>96</v>
      </c>
      <c r="B5" s="184"/>
      <c r="C5" s="184"/>
      <c r="D5" s="176"/>
      <c r="E5" s="176"/>
      <c r="F5" s="176"/>
      <c r="G5" s="176"/>
      <c r="H5" s="176"/>
      <c r="I5" s="187"/>
    </row>
    <row r="6" spans="1:9" ht="16.5" thickBot="1">
      <c r="A6" s="126"/>
      <c r="B6" s="126"/>
      <c r="C6" s="81" t="s">
        <v>8</v>
      </c>
      <c r="D6" s="127" t="s">
        <v>9</v>
      </c>
      <c r="E6" s="128" t="s">
        <v>10</v>
      </c>
      <c r="F6" s="127" t="s">
        <v>9</v>
      </c>
      <c r="G6" s="128" t="s">
        <v>10</v>
      </c>
      <c r="H6" s="127" t="s">
        <v>9</v>
      </c>
      <c r="I6" s="128" t="s">
        <v>10</v>
      </c>
    </row>
    <row r="7" spans="1:9" ht="55.5" customHeight="1">
      <c r="A7" s="180" t="s">
        <v>11</v>
      </c>
      <c r="B7" s="93" t="s">
        <v>89</v>
      </c>
      <c r="C7" s="82">
        <v>0.1</v>
      </c>
      <c r="D7" s="63"/>
      <c r="E7" s="78"/>
      <c r="F7" s="13"/>
      <c r="G7" s="78"/>
      <c r="H7" s="13"/>
      <c r="I7" s="78"/>
    </row>
    <row r="8" spans="1:9" ht="60" customHeight="1">
      <c r="A8" s="181"/>
      <c r="B8" s="93" t="s">
        <v>90</v>
      </c>
      <c r="C8" s="82">
        <v>0.1</v>
      </c>
      <c r="D8" s="64"/>
      <c r="E8" s="79"/>
      <c r="F8" s="76"/>
      <c r="G8" s="79"/>
      <c r="H8" s="76"/>
      <c r="I8" s="79"/>
    </row>
    <row r="9" spans="1:9" ht="69" customHeight="1" thickBot="1">
      <c r="A9" s="182"/>
      <c r="B9" s="94" t="s">
        <v>91</v>
      </c>
      <c r="C9" s="83">
        <v>0.05</v>
      </c>
      <c r="D9" s="64"/>
      <c r="E9" s="79"/>
      <c r="F9" s="64"/>
      <c r="G9" s="79"/>
      <c r="H9" s="64"/>
      <c r="I9" s="79"/>
    </row>
    <row r="10" spans="1:9" ht="18.75" thickBot="1">
      <c r="A10" s="84"/>
      <c r="B10" s="85" t="s">
        <v>13</v>
      </c>
      <c r="C10" s="86">
        <f>SUM(C7:C9)</f>
        <v>0.25</v>
      </c>
      <c r="D10" s="174">
        <f>(D7*C7+D8*C8+D9*C9)*10</f>
        <v>0</v>
      </c>
      <c r="E10" s="175"/>
      <c r="F10" s="174">
        <f>(F7*C7+F8*C8+F9*C9)*10</f>
        <v>0</v>
      </c>
      <c r="G10" s="175"/>
      <c r="H10" s="174">
        <f>(H7*C7+H8*C8+H9*C9)*10</f>
        <v>0</v>
      </c>
      <c r="I10" s="175"/>
    </row>
  </sheetData>
  <mergeCells count="24">
    <mergeCell ref="H10:I10"/>
    <mergeCell ref="H1:I1"/>
    <mergeCell ref="H2:I2"/>
    <mergeCell ref="H3:I3"/>
    <mergeCell ref="H4:I4"/>
    <mergeCell ref="H5:I5"/>
    <mergeCell ref="D10:E10"/>
    <mergeCell ref="A1:C1"/>
    <mergeCell ref="A4:C4"/>
    <mergeCell ref="D1:E1"/>
    <mergeCell ref="A3:C3"/>
    <mergeCell ref="D3:E3"/>
    <mergeCell ref="A2:C2"/>
    <mergeCell ref="D2:E2"/>
    <mergeCell ref="D4:E4"/>
    <mergeCell ref="A7:A9"/>
    <mergeCell ref="A5:C5"/>
    <mergeCell ref="D5:E5"/>
    <mergeCell ref="F1:G1"/>
    <mergeCell ref="F2:G2"/>
    <mergeCell ref="F3:G3"/>
    <mergeCell ref="F4:G4"/>
    <mergeCell ref="F10:G10"/>
    <mergeCell ref="F5:G5"/>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rightToLeft="1" workbookViewId="0">
      <selection activeCell="A19" sqref="A19"/>
    </sheetView>
  </sheetViews>
  <sheetFormatPr defaultRowHeight="14.25"/>
  <cols>
    <col min="1" max="1" width="79" bestFit="1" customWidth="1"/>
    <col min="2" max="2" width="6.5" customWidth="1"/>
    <col min="3" max="3" width="8.75" customWidth="1"/>
    <col min="4" max="4" width="8.5" customWidth="1"/>
    <col min="5" max="5" width="8.5" bestFit="1" customWidth="1"/>
  </cols>
  <sheetData>
    <row r="1" spans="1:7" ht="31.5">
      <c r="A1" s="59" t="s">
        <v>68</v>
      </c>
      <c r="B1" s="59" t="s">
        <v>8</v>
      </c>
      <c r="C1" s="59" t="s">
        <v>109</v>
      </c>
      <c r="D1" s="59" t="s">
        <v>97</v>
      </c>
      <c r="E1" s="59" t="s">
        <v>115</v>
      </c>
    </row>
    <row r="2" spans="1:7" ht="15">
      <c r="A2" s="61" t="s">
        <v>69</v>
      </c>
      <c r="B2" s="60"/>
      <c r="C2" s="60"/>
      <c r="D2" s="60"/>
      <c r="E2" s="60"/>
      <c r="F2" s="75"/>
    </row>
    <row r="3" spans="1:7" ht="15">
      <c r="A3" s="61" t="s">
        <v>67</v>
      </c>
      <c r="B3" s="60"/>
      <c r="C3" s="120">
        <f>(100*(1-D2)/(1-C2))/100</f>
        <v>1</v>
      </c>
      <c r="D3" s="60">
        <f>(100*(1-C2)/(1-D2))/100</f>
        <v>1</v>
      </c>
      <c r="E3" s="60">
        <f>(100*(1-D2)/(1-E2))/100</f>
        <v>1</v>
      </c>
    </row>
    <row r="5" spans="1:7" ht="15" thickBot="1"/>
    <row r="6" spans="1:7" ht="15.75">
      <c r="A6" s="66" t="s">
        <v>92</v>
      </c>
    </row>
    <row r="7" spans="1:7" ht="15.75">
      <c r="A7" s="67" t="s">
        <v>88</v>
      </c>
    </row>
    <row r="8" spans="1:7" ht="30">
      <c r="A8" s="67" t="s">
        <v>87</v>
      </c>
      <c r="D8" s="98"/>
    </row>
    <row r="9" spans="1:7" ht="47.25" customHeight="1">
      <c r="A9" s="117" t="s">
        <v>113</v>
      </c>
    </row>
    <row r="10" spans="1:7" ht="51" customHeight="1">
      <c r="A10" s="119" t="s">
        <v>114</v>
      </c>
    </row>
    <row r="11" spans="1:7" ht="20.25" customHeight="1" thickBot="1">
      <c r="A11" s="118" t="s">
        <v>112</v>
      </c>
    </row>
    <row r="12" spans="1:7">
      <c r="F12" s="75"/>
      <c r="G12" s="75"/>
    </row>
    <row r="23" ht="25.5" customHeight="1"/>
    <row r="24" ht="35.25" customHeight="1"/>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
  <sheetViews>
    <sheetView rightToLeft="1" tabSelected="1" workbookViewId="0">
      <selection activeCell="C6" sqref="C6"/>
    </sheetView>
  </sheetViews>
  <sheetFormatPr defaultRowHeight="14.25"/>
  <cols>
    <col min="1" max="1" width="27.75" bestFit="1" customWidth="1"/>
    <col min="2" max="2" width="16" customWidth="1"/>
    <col min="3" max="3" width="18.375" customWidth="1"/>
    <col min="4" max="4" width="20.5" customWidth="1"/>
    <col min="5" max="5" width="16.875" customWidth="1"/>
  </cols>
  <sheetData>
    <row r="1" spans="1:5" ht="16.5" thickBot="1">
      <c r="A1" s="188" t="s">
        <v>83</v>
      </c>
      <c r="B1" s="189"/>
      <c r="C1" s="88" t="s">
        <v>109</v>
      </c>
      <c r="D1" s="91" t="s">
        <v>97</v>
      </c>
      <c r="E1" s="91" t="s">
        <v>115</v>
      </c>
    </row>
    <row r="2" spans="1:5" ht="16.5" thickBot="1">
      <c r="A2" s="190" t="s">
        <v>3</v>
      </c>
      <c r="B2" s="191"/>
      <c r="C2" s="89"/>
      <c r="D2" s="92"/>
      <c r="E2" s="92"/>
    </row>
    <row r="3" spans="1:5" ht="16.5" thickBot="1">
      <c r="A3" s="188" t="s">
        <v>110</v>
      </c>
      <c r="B3" s="189"/>
      <c r="C3" s="89"/>
      <c r="D3" s="92"/>
      <c r="E3" s="92"/>
    </row>
    <row r="4" spans="1:5" ht="16.5" thickBot="1">
      <c r="A4" s="80"/>
      <c r="B4" s="81" t="s">
        <v>8</v>
      </c>
      <c r="C4" s="70" t="s">
        <v>9</v>
      </c>
      <c r="D4" s="71" t="s">
        <v>9</v>
      </c>
      <c r="E4" s="71" t="s">
        <v>9</v>
      </c>
    </row>
    <row r="5" spans="1:5" ht="31.5">
      <c r="A5" s="93" t="s">
        <v>86</v>
      </c>
      <c r="B5" s="82">
        <v>0.6</v>
      </c>
      <c r="C5" s="63">
        <f>איכות!E9</f>
        <v>0</v>
      </c>
      <c r="D5" s="68">
        <f>איכות!J9</f>
        <v>0</v>
      </c>
      <c r="E5" s="68">
        <f>איכות!K9</f>
        <v>0</v>
      </c>
    </row>
    <row r="6" spans="1:5" ht="16.5" thickBot="1">
      <c r="A6" s="94" t="s">
        <v>85</v>
      </c>
      <c r="B6" s="83">
        <v>0.4</v>
      </c>
      <c r="C6" s="90">
        <f>'בחינת מחיר'!C3</f>
        <v>1</v>
      </c>
      <c r="D6" s="69">
        <f>'בחינת מחיר'!D3</f>
        <v>1</v>
      </c>
      <c r="E6" s="69">
        <f>'בחינת מחיר'!E3</f>
        <v>1</v>
      </c>
    </row>
    <row r="7" spans="1:5" ht="18.75" thickBot="1">
      <c r="A7" s="95" t="s">
        <v>84</v>
      </c>
      <c r="B7" s="86">
        <f>SUM(B5:B6)</f>
        <v>1</v>
      </c>
      <c r="C7" s="129">
        <f>C5*B5+C6*B6</f>
        <v>0.4</v>
      </c>
      <c r="D7" s="96">
        <f>D5*B5+D6*B6</f>
        <v>0.4</v>
      </c>
      <c r="E7" s="96">
        <f>E5*B5+E6*B6</f>
        <v>0.4</v>
      </c>
    </row>
  </sheetData>
  <mergeCells count="3">
    <mergeCell ref="A1:B1"/>
    <mergeCell ref="A3:B3"/>
    <mergeCell ref="A2:B2"/>
  </mergeCell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10</vt:i4>
      </vt:variant>
    </vt:vector>
  </HeadingPairs>
  <TitlesOfParts>
    <vt:vector size="15" baseType="lpstr">
      <vt:lpstr>תנאי סף</vt:lpstr>
      <vt:lpstr>איכות</vt:lpstr>
      <vt:lpstr>ראיון אישי</vt:lpstr>
      <vt:lpstr>בחינת מחיר</vt:lpstr>
      <vt:lpstr>חישוב ציון כולל</vt:lpstr>
      <vt:lpstr>'תנאי סף'!_Ref179538436</vt:lpstr>
      <vt:lpstr>'בחינת מחיר'!_Ref256322934</vt:lpstr>
      <vt:lpstr>'בחינת מחיר'!_Ref288172453</vt:lpstr>
      <vt:lpstr>'תנאי סף'!_Ref296892477</vt:lpstr>
      <vt:lpstr>'תנאי סף'!_Ref297537502</vt:lpstr>
      <vt:lpstr>'תנאי סף'!_Ref299614156</vt:lpstr>
      <vt:lpstr>'תנאי סף'!_Ref370930661</vt:lpstr>
      <vt:lpstr>'תנאי סף'!_Ref373241086</vt:lpstr>
      <vt:lpstr>'תנאי סף'!_Ref397199965</vt:lpstr>
      <vt:lpstr>'תנאי סף'!_Ref445211817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Adi Rechtman</cp:lastModifiedBy>
  <cp:lastPrinted>2020-05-03T07:30:42Z</cp:lastPrinted>
  <dcterms:created xsi:type="dcterms:W3CDTF">2018-07-31T14:12:37Z</dcterms:created>
  <dcterms:modified xsi:type="dcterms:W3CDTF">2021-03-21T09:29:30Z</dcterms:modified>
</cp:coreProperties>
</file>